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910"/>
  </bookViews>
  <sheets>
    <sheet name="base asta" sheetId="3" r:id="rId1"/>
    <sheet name="Foglio1" sheetId="1" r:id="rId2"/>
  </sheets>
  <calcPr calcId="162913" iterateDelta="1E-4"/>
</workbook>
</file>

<file path=xl/calcChain.xml><?xml version="1.0" encoding="utf-8"?>
<calcChain xmlns="http://schemas.openxmlformats.org/spreadsheetml/2006/main">
  <c r="F259" i="1" l="1"/>
  <c r="E122" i="1" l="1"/>
  <c r="C189" i="1"/>
  <c r="F179" i="1" s="1"/>
  <c r="C254" i="1"/>
  <c r="F249" i="1" s="1"/>
  <c r="C247" i="1"/>
  <c r="F241" i="1" s="1"/>
  <c r="C239" i="1"/>
  <c r="F231" i="1" s="1"/>
  <c r="C229" i="1"/>
  <c r="F226" i="1" s="1"/>
  <c r="C224" i="1"/>
  <c r="F222" i="1" s="1"/>
  <c r="C220" i="1"/>
  <c r="F215" i="1" s="1"/>
  <c r="C213" i="1"/>
  <c r="F206" i="1" s="1"/>
  <c r="C204" i="1"/>
  <c r="F199" i="1" s="1"/>
  <c r="C197" i="1"/>
  <c r="F191" i="1" s="1"/>
  <c r="C177" i="1"/>
  <c r="F165" i="1" s="1"/>
  <c r="C161" i="1"/>
  <c r="F152" i="1" s="1"/>
  <c r="C150" i="1"/>
  <c r="F147" i="1" s="1"/>
  <c r="C145" i="1"/>
  <c r="F142" i="1" s="1"/>
  <c r="C140" i="1"/>
  <c r="F135" i="1" s="1"/>
  <c r="C133" i="1"/>
  <c r="F126" i="1" s="1"/>
  <c r="C124" i="1"/>
  <c r="C120" i="1"/>
  <c r="F115" i="1" s="1"/>
  <c r="C113" i="1"/>
  <c r="F110" i="1" s="1"/>
  <c r="C108" i="1"/>
  <c r="F101" i="1" s="1"/>
  <c r="C99" i="1"/>
  <c r="F97" i="1" s="1"/>
  <c r="C95" i="1"/>
  <c r="F88" i="1" s="1"/>
  <c r="C86" i="1"/>
  <c r="F80" i="1" s="1"/>
  <c r="C78" i="1"/>
  <c r="F72" i="1" s="1"/>
  <c r="C70" i="1"/>
  <c r="F66" i="1" s="1"/>
  <c r="C64" i="1"/>
  <c r="F59" i="1" s="1"/>
  <c r="C57" i="1"/>
  <c r="F53" i="1" s="1"/>
  <c r="C51" i="1"/>
  <c r="F47" i="1" s="1"/>
  <c r="C45" i="1"/>
  <c r="F37" i="1" s="1"/>
  <c r="C35" i="1"/>
  <c r="F28" i="1" s="1"/>
  <c r="C26" i="1"/>
  <c r="F20" i="1" s="1"/>
  <c r="C18" i="1"/>
  <c r="F13" i="1" s="1"/>
  <c r="C11" i="1"/>
  <c r="F8" i="1" s="1"/>
  <c r="C6" i="1"/>
  <c r="F3" i="1" s="1"/>
  <c r="F122" i="1" l="1"/>
  <c r="F2" i="3" l="1"/>
  <c r="H2" i="3"/>
  <c r="G2" i="3" l="1"/>
  <c r="I2" i="3" s="1"/>
</calcChain>
</file>

<file path=xl/sharedStrings.xml><?xml version="1.0" encoding="utf-8"?>
<sst xmlns="http://schemas.openxmlformats.org/spreadsheetml/2006/main" count="306" uniqueCount="100">
  <si>
    <t>Ritiro (specificare punto di ritiro)</t>
  </si>
  <si>
    <t>Destinazione (specificare punto di consegna)</t>
  </si>
  <si>
    <t>Tempistiche</t>
  </si>
  <si>
    <t>2 VOLTE ALLA SETTIMANA</t>
  </si>
  <si>
    <t>5 ALLA SETTIMANA</t>
  </si>
  <si>
    <t>4 ALLA SETTIMANA</t>
  </si>
  <si>
    <t xml:space="preserve">P.O. San Marcellino di Muravera </t>
  </si>
  <si>
    <t>DISTRETTO SARRABUS GERREI - MURAVERA</t>
  </si>
  <si>
    <t>3 VOLTA ALLA SETTIMANA</t>
  </si>
  <si>
    <t>2 VOLTA ALLA SETTIMANA</t>
  </si>
  <si>
    <t>1 ALLA SETTIMANA</t>
  </si>
  <si>
    <t>STIMA KM PERCORSI (valori arrotondati)</t>
  </si>
  <si>
    <t xml:space="preserve"> Istituto Zooprofilattico ELMAS</t>
  </si>
  <si>
    <t>Istituto Zooprofilattico ELMAS</t>
  </si>
  <si>
    <t xml:space="preserve"> POLIAMBULATORIO VIALE TRIESTE CAGLIARI</t>
  </si>
  <si>
    <t>P.O. BINAGHI</t>
  </si>
  <si>
    <t xml:space="preserve"> Poliambulatorio di Senorbì - VIA CAMPIONI</t>
  </si>
  <si>
    <t>FIERA DI CAGLIARI</t>
  </si>
  <si>
    <t>P.O. BUSINCO</t>
  </si>
  <si>
    <t>P.O. MARINO</t>
  </si>
  <si>
    <t>POLIAMBULATORIO QUARTU S.E.</t>
  </si>
  <si>
    <t>A.O. BROTZU</t>
  </si>
  <si>
    <t>CITTADELLA DELLA SALUTE
VIA ROMAGNA 16 - CAGLIARI</t>
  </si>
  <si>
    <t>POLIAMBULATORIO DI VILLASIMIUS</t>
  </si>
  <si>
    <t>POLIAMBULATORIO DI SAN NICOLò GERREI</t>
  </si>
  <si>
    <t>POLIAMBULATORIO DI SINNAI</t>
  </si>
  <si>
    <t>POLIAMBULATORIO DI SELARGIUS</t>
  </si>
  <si>
    <t>POLIAMBULATORIO DI DOLIANOVA</t>
  </si>
  <si>
    <t xml:space="preserve"> POLIAMBULATORIO DI SINNAI</t>
  </si>
  <si>
    <t>POLIAMBULATORIO DI BURCEI</t>
  </si>
  <si>
    <t>AMBULATORIO DI ESCALAPLANO</t>
  </si>
  <si>
    <t>AMBULATORIO DI ORROLI</t>
  </si>
  <si>
    <t>AMBULATORIO DI SEULO</t>
  </si>
  <si>
    <t>AMBULATORIO DI SADALI</t>
  </si>
  <si>
    <t>CARCERE ISILI - LOC. SARCINADEDDU</t>
  </si>
  <si>
    <t xml:space="preserve">POLIAMBULATORIO DI SENORBì </t>
  </si>
  <si>
    <t>AMBULATORIO DI ESTERZILI</t>
  </si>
  <si>
    <t>POLIAMBULATORIO DI SENORBì</t>
  </si>
  <si>
    <t xml:space="preserve">P.O. SAN GIUSEPPE DI ISILI </t>
  </si>
  <si>
    <t>POLIAMBULATORIO DI MANDAS</t>
  </si>
  <si>
    <t>AMBULATORIO DI GUASILA</t>
  </si>
  <si>
    <t xml:space="preserve">A.O. BROTZU - CENTRO TRASFUSIONALE </t>
  </si>
  <si>
    <t>S. Giovanni di Dio - Centro Donna e Radiologia Screening</t>
  </si>
  <si>
    <t>POLIAMBULATORIO DI QUARTU SANT'ELENA - VIA BIZET</t>
  </si>
  <si>
    <t>P.O. SAN GIUSEPPE CALASANZIO DI ISILI</t>
  </si>
  <si>
    <t>P.O. SAN GIUSEPPE CALASANZIO - ISILI</t>
  </si>
  <si>
    <t>P.O. MARINO - VIALE POETTO CAGLIARI</t>
  </si>
  <si>
    <t>P.O. BINAGHI - VIA IS GUADAZZONIS CAGLIARI</t>
  </si>
  <si>
    <t>POLIAMBULATORIO DI DOLIANOVA GUARDIA MEDICA</t>
  </si>
  <si>
    <t>POLIAMBULATORIO DI SINNAI GUARDIA MEDICA</t>
  </si>
  <si>
    <t xml:space="preserve">P.O. BROTZU - Centro Trasfusionale </t>
  </si>
  <si>
    <t>CITTADELLA DELLA SALUTE VIA ROMAGNA 16 - CAGLIARI</t>
  </si>
  <si>
    <t>VARIE FARMACIE PRIVATE (CAGLIARI)</t>
  </si>
  <si>
    <t>2 ALLA SETTIMANA</t>
  </si>
  <si>
    <t>P.O SS. TRINITA'</t>
  </si>
  <si>
    <t>P.O BINAGHI</t>
  </si>
  <si>
    <t>A.O.U. POLICLINICO MONSERRATO</t>
  </si>
  <si>
    <t>P.O. MICROCITEMICO</t>
  </si>
  <si>
    <t>Serd di via dei Valenzani</t>
  </si>
  <si>
    <t>CSM Assemini</t>
  </si>
  <si>
    <t>Poliambulatorio di viale Trieste</t>
  </si>
  <si>
    <t>Poliambulatorio di Villasor</t>
  </si>
  <si>
    <t>Poliambulatorio di Sestu</t>
  </si>
  <si>
    <t>Poliambulatorio di Monastir</t>
  </si>
  <si>
    <t>Poliambulatorio di Decimomannu</t>
  </si>
  <si>
    <t>Poliambulatorio di Selargius</t>
  </si>
  <si>
    <t>Poliambulatorio di Siliqua</t>
  </si>
  <si>
    <t>Poliambulatorio di Assemini</t>
  </si>
  <si>
    <t>Poliambulatorio di Pula</t>
  </si>
  <si>
    <t>Poliambulatorio di Teulada</t>
  </si>
  <si>
    <t>CITTADELLA DELLA SALUTE - VIA ROMAGNA (PADIGLIONE F) - CAGLIARI</t>
  </si>
  <si>
    <t>Consultorio di via is Maglias</t>
  </si>
  <si>
    <t>Consultorio di via Sassari</t>
  </si>
  <si>
    <t xml:space="preserve">Consultorio di via Talete </t>
  </si>
  <si>
    <t>Consultorio di via Ausonia</t>
  </si>
  <si>
    <t>Casa Circoldariale di Uta</t>
  </si>
  <si>
    <t>Consultorio di Sestu</t>
  </si>
  <si>
    <t>Consultorio di Selargius</t>
  </si>
  <si>
    <t>Consultorio di Monserrato</t>
  </si>
  <si>
    <t>RIENTRO</t>
  </si>
  <si>
    <t>???</t>
  </si>
  <si>
    <t>TOTALE KM PER GIRO</t>
  </si>
  <si>
    <t>Totale presunto annuo (N RITIRI ANNUI PER GIRO)</t>
  </si>
  <si>
    <t>STIMA KM ANNUI</t>
  </si>
  <si>
    <t>KM TOTALI</t>
  </si>
  <si>
    <t>P.O. SS. TRINITA'</t>
  </si>
  <si>
    <t xml:space="preserve"> P.O. SS. TRINITA'</t>
  </si>
  <si>
    <t>P.O. SS. TRINITA' LABORATORIO ANALISI</t>
  </si>
  <si>
    <t>P.O. SS. TRINITA' (CENTRO TAO)</t>
  </si>
  <si>
    <t>P.O. SS TRINITA'</t>
  </si>
  <si>
    <t>Base d'asta costo Costo a Km (programmati)</t>
  </si>
  <si>
    <t>Base d'asta costo Costo a Km (programmabili)</t>
  </si>
  <si>
    <t>Base d'asta 1 anno</t>
  </si>
  <si>
    <t>Base d'asta 5 anni</t>
  </si>
  <si>
    <t>Opzione quinto d'obbligo</t>
  </si>
  <si>
    <t>Opzione proroga tecnica (180 GG)</t>
  </si>
  <si>
    <t>Lotto 1</t>
  </si>
  <si>
    <t>ASL Cagliari</t>
  </si>
  <si>
    <t>base d'asta totale netto iva</t>
  </si>
  <si>
    <t>TRATTE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</si>
</sst>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b/>
      <sz val="22"/>
      <name val="Calibri"/>
      <family val="2"/>
      <scheme val="minor"/>
    </font>
    <font>
      <sz val="22"/>
      <name val="Calibri"/>
      <family val="2"/>
      <scheme val="minor"/>
    </font>
    <font>
      <sz val="26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000000"/>
      <name val="Calibri"/>
      <family val="2"/>
      <charset val="1"/>
    </font>
    <font>
      <b/>
      <sz val="14"/>
      <name val="Calibri"/>
      <family val="2"/>
      <charset val="1"/>
      <scheme val="minor"/>
    </font>
    <font>
      <sz val="14"/>
      <color theme="1"/>
      <name val="Calibri"/>
      <family val="2"/>
      <charset val="1"/>
      <scheme val="minor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8" fillId="0" borderId="0"/>
    <xf numFmtId="0" fontId="12" fillId="0" borderId="0"/>
  </cellStyleXfs>
  <cellXfs count="57">
    <xf numFmtId="0" fontId="0" fillId="0" borderId="0" xfId="0"/>
    <xf numFmtId="0" fontId="0" fillId="0" borderId="3" xfId="0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 wrapText="1"/>
    </xf>
    <xf numFmtId="3" fontId="1" fillId="5" borderId="0" xfId="0" applyNumberFormat="1" applyFont="1" applyFill="1" applyBorder="1" applyAlignment="1">
      <alignment horizontal="center" vertical="center" wrapText="1"/>
    </xf>
    <xf numFmtId="3" fontId="1" fillId="3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wrapText="1"/>
    </xf>
    <xf numFmtId="0" fontId="6" fillId="0" borderId="1" xfId="0" applyFont="1" applyBorder="1"/>
    <xf numFmtId="44" fontId="0" fillId="0" borderId="1" xfId="0" applyNumberFormat="1" applyBorder="1"/>
    <xf numFmtId="44" fontId="0" fillId="0" borderId="0" xfId="0" applyNumberFormat="1"/>
    <xf numFmtId="0" fontId="0" fillId="0" borderId="1" xfId="0" applyFont="1" applyBorder="1"/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0" fillId="0" borderId="3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6" xfId="0" applyNumberForma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</cellXfs>
  <cellStyles count="4">
    <cellStyle name="Normale" xfId="0" builtinId="0"/>
    <cellStyle name="Normale 2" xfId="3"/>
    <cellStyle name="Normale 3" xfId="2"/>
    <cellStyle name="Normale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topLeftCell="B1" workbookViewId="0">
      <selection activeCell="F2" sqref="F2:H2"/>
    </sheetView>
  </sheetViews>
  <sheetFormatPr defaultRowHeight="15" x14ac:dyDescent="0.25"/>
  <cols>
    <col min="1" max="1" width="12.28515625" customWidth="1"/>
    <col min="2" max="2" width="11.140625" bestFit="1" customWidth="1"/>
    <col min="3" max="3" width="14.140625" customWidth="1"/>
    <col min="4" max="4" width="16.7109375" customWidth="1"/>
    <col min="5" max="5" width="13.140625" bestFit="1" customWidth="1"/>
    <col min="6" max="6" width="14.7109375" bestFit="1" customWidth="1"/>
    <col min="7" max="7" width="18.5703125" customWidth="1"/>
    <col min="8" max="9" width="14.7109375" bestFit="1" customWidth="1"/>
  </cols>
  <sheetData>
    <row r="1" spans="1:9" ht="60" x14ac:dyDescent="0.25">
      <c r="A1" s="26"/>
      <c r="B1" s="26"/>
      <c r="C1" s="27" t="s">
        <v>90</v>
      </c>
      <c r="D1" s="27" t="s">
        <v>91</v>
      </c>
      <c r="E1" s="27" t="s">
        <v>92</v>
      </c>
      <c r="F1" s="27" t="s">
        <v>93</v>
      </c>
      <c r="G1" s="27" t="s">
        <v>94</v>
      </c>
      <c r="H1" s="27" t="s">
        <v>95</v>
      </c>
      <c r="I1" s="27" t="s">
        <v>98</v>
      </c>
    </row>
    <row r="2" spans="1:9" x14ac:dyDescent="0.25">
      <c r="A2" s="31" t="s">
        <v>96</v>
      </c>
      <c r="B2" s="28" t="s">
        <v>97</v>
      </c>
      <c r="C2" s="29">
        <v>1.31</v>
      </c>
      <c r="D2" s="29">
        <v>1.44</v>
      </c>
      <c r="E2" s="29">
        <v>600000</v>
      </c>
      <c r="F2" s="29">
        <f>E2*5</f>
        <v>3000000</v>
      </c>
      <c r="G2" s="29">
        <f>F2*0.2</f>
        <v>600000</v>
      </c>
      <c r="H2" s="29">
        <f>E2/2</f>
        <v>300000</v>
      </c>
      <c r="I2" s="29">
        <f>SUM(F2:H2)</f>
        <v>3900000</v>
      </c>
    </row>
    <row r="4" spans="1:9" x14ac:dyDescent="0.25">
      <c r="D4" s="30"/>
      <c r="E4" s="30"/>
      <c r="F4" s="30"/>
      <c r="G4" s="30"/>
      <c r="H4" s="30"/>
      <c r="I4" s="30"/>
    </row>
    <row r="6" spans="1:9" x14ac:dyDescent="0.25">
      <c r="H6" s="30"/>
    </row>
    <row r="7" spans="1:9" x14ac:dyDescent="0.25">
      <c r="H7" s="30"/>
    </row>
  </sheetData>
  <sheetProtection algorithmName="SHA-512" hashValue="fK8qXdChEsQ7mazusdNtqeji4VBY+RzWPKjeBnEZFYMaMVENQMclFDo5K50pLCnL0YdchPX3rwH2Glx7AlxxAg==" saltValue="RnLul2Ubi6qWIzO48djDJ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9"/>
  <sheetViews>
    <sheetView zoomScale="70" zoomScaleNormal="70" workbookViewId="0">
      <pane ySplit="1" topLeftCell="A2" activePane="bottomLeft" state="frozen"/>
      <selection pane="bottomLeft" activeCell="H8" sqref="H8"/>
    </sheetView>
  </sheetViews>
  <sheetFormatPr defaultRowHeight="18.75" x14ac:dyDescent="0.25"/>
  <cols>
    <col min="1" max="1" width="72.140625" style="19" bestFit="1" customWidth="1"/>
    <col min="2" max="2" width="38.28515625" style="13" customWidth="1"/>
    <col min="3" max="3" width="27.7109375" style="13" customWidth="1"/>
    <col min="4" max="4" width="50.140625" style="13" bestFit="1" customWidth="1"/>
    <col min="5" max="5" width="17.28515625" style="13" customWidth="1"/>
    <col min="6" max="6" width="23.5703125" style="24" customWidth="1"/>
    <col min="7" max="16384" width="9.140625" style="13"/>
  </cols>
  <sheetData>
    <row r="1" spans="1:6" ht="19.5" customHeight="1" thickBot="1" x14ac:dyDescent="0.3">
      <c r="A1" s="16" t="s">
        <v>99</v>
      </c>
      <c r="B1" s="11"/>
      <c r="C1" s="11"/>
      <c r="D1" s="11"/>
      <c r="E1" s="11"/>
      <c r="F1" s="21"/>
    </row>
    <row r="2" spans="1:6" s="4" customFormat="1" ht="88.5" customHeight="1" thickBot="1" x14ac:dyDescent="0.3">
      <c r="A2" s="17" t="s">
        <v>0</v>
      </c>
      <c r="B2" s="14" t="s">
        <v>1</v>
      </c>
      <c r="C2" s="15" t="s">
        <v>11</v>
      </c>
      <c r="D2" s="14" t="s">
        <v>2</v>
      </c>
      <c r="E2" s="14" t="s">
        <v>82</v>
      </c>
      <c r="F2" s="22" t="s">
        <v>83</v>
      </c>
    </row>
    <row r="3" spans="1:6" s="12" customFormat="1" ht="15" customHeight="1" x14ac:dyDescent="0.25">
      <c r="A3" s="51" t="s">
        <v>43</v>
      </c>
      <c r="B3" s="32" t="s">
        <v>21</v>
      </c>
      <c r="C3" s="32">
        <v>9</v>
      </c>
      <c r="D3" s="42" t="s">
        <v>5</v>
      </c>
      <c r="E3" s="36">
        <v>208</v>
      </c>
      <c r="F3" s="36">
        <f>+C6*E3</f>
        <v>4368</v>
      </c>
    </row>
    <row r="4" spans="1:6" s="12" customFormat="1" ht="15" x14ac:dyDescent="0.25">
      <c r="A4" s="52"/>
      <c r="B4" s="33" t="s">
        <v>85</v>
      </c>
      <c r="C4" s="33">
        <v>4</v>
      </c>
      <c r="D4" s="43"/>
      <c r="E4" s="37"/>
      <c r="F4" s="37"/>
    </row>
    <row r="5" spans="1:6" s="5" customFormat="1" ht="15" x14ac:dyDescent="0.25">
      <c r="A5" s="52"/>
      <c r="B5" s="9" t="s">
        <v>79</v>
      </c>
      <c r="C5" s="33">
        <v>8</v>
      </c>
      <c r="D5" s="43"/>
      <c r="E5" s="37"/>
      <c r="F5" s="37"/>
    </row>
    <row r="6" spans="1:6" s="5" customFormat="1" ht="57.75" thickBot="1" x14ac:dyDescent="0.3">
      <c r="A6" s="53"/>
      <c r="B6" s="7" t="s">
        <v>81</v>
      </c>
      <c r="C6" s="8">
        <f>SUM(C3:C5)</f>
        <v>21</v>
      </c>
      <c r="D6" s="44"/>
      <c r="E6" s="38"/>
      <c r="F6" s="38"/>
    </row>
    <row r="7" spans="1:6" s="5" customFormat="1" ht="20.100000000000001" customHeight="1" thickBot="1" x14ac:dyDescent="0.3">
      <c r="A7" s="18"/>
      <c r="B7" s="6"/>
      <c r="E7" s="12"/>
      <c r="F7" s="23"/>
    </row>
    <row r="8" spans="1:6" s="12" customFormat="1" ht="15" x14ac:dyDescent="0.25">
      <c r="A8" s="51" t="s">
        <v>43</v>
      </c>
      <c r="B8" s="32" t="s">
        <v>85</v>
      </c>
      <c r="C8" s="32">
        <v>8</v>
      </c>
      <c r="D8" s="42" t="s">
        <v>10</v>
      </c>
      <c r="E8" s="36">
        <v>52</v>
      </c>
      <c r="F8" s="36">
        <f>+C11*E8</f>
        <v>1092</v>
      </c>
    </row>
    <row r="9" spans="1:6" s="12" customFormat="1" ht="15" x14ac:dyDescent="0.25">
      <c r="A9" s="52"/>
      <c r="B9" s="33" t="s">
        <v>21</v>
      </c>
      <c r="C9" s="33">
        <v>4</v>
      </c>
      <c r="D9" s="43"/>
      <c r="E9" s="37"/>
      <c r="F9" s="37"/>
    </row>
    <row r="10" spans="1:6" s="5" customFormat="1" ht="15" x14ac:dyDescent="0.25">
      <c r="A10" s="52"/>
      <c r="B10" s="9" t="s">
        <v>79</v>
      </c>
      <c r="C10" s="9">
        <v>9</v>
      </c>
      <c r="D10" s="43"/>
      <c r="E10" s="37"/>
      <c r="F10" s="37"/>
    </row>
    <row r="11" spans="1:6" s="5" customFormat="1" ht="57.75" thickBot="1" x14ac:dyDescent="0.3">
      <c r="A11" s="53"/>
      <c r="B11" s="7" t="s">
        <v>81</v>
      </c>
      <c r="C11" s="8">
        <f>SUM(C8:C10)</f>
        <v>21</v>
      </c>
      <c r="D11" s="44"/>
      <c r="E11" s="38"/>
      <c r="F11" s="38"/>
    </row>
    <row r="12" spans="1:6" s="5" customFormat="1" ht="20.100000000000001" customHeight="1" thickBot="1" x14ac:dyDescent="0.3">
      <c r="A12" s="18"/>
      <c r="B12" s="6"/>
      <c r="E12" s="12"/>
      <c r="F12" s="23"/>
    </row>
    <row r="13" spans="1:6" s="12" customFormat="1" ht="15" customHeight="1" x14ac:dyDescent="0.25">
      <c r="A13" s="51" t="s">
        <v>43</v>
      </c>
      <c r="B13" s="32" t="s">
        <v>85</v>
      </c>
      <c r="C13" s="32">
        <v>8</v>
      </c>
      <c r="D13" s="42" t="s">
        <v>10</v>
      </c>
      <c r="E13" s="36">
        <v>52</v>
      </c>
      <c r="F13" s="36">
        <f>+C18*E13</f>
        <v>2600</v>
      </c>
    </row>
    <row r="14" spans="1:6" s="12" customFormat="1" ht="15" x14ac:dyDescent="0.25">
      <c r="A14" s="52"/>
      <c r="B14" s="33" t="s">
        <v>25</v>
      </c>
      <c r="C14" s="33">
        <v>16</v>
      </c>
      <c r="D14" s="43"/>
      <c r="E14" s="37"/>
      <c r="F14" s="37"/>
    </row>
    <row r="15" spans="1:6" s="12" customFormat="1" ht="15" x14ac:dyDescent="0.25">
      <c r="A15" s="52"/>
      <c r="B15" s="33" t="s">
        <v>21</v>
      </c>
      <c r="C15" s="33">
        <v>14</v>
      </c>
      <c r="D15" s="43"/>
      <c r="E15" s="37"/>
      <c r="F15" s="37"/>
    </row>
    <row r="16" spans="1:6" s="12" customFormat="1" ht="15" x14ac:dyDescent="0.25">
      <c r="A16" s="52"/>
      <c r="B16" s="33" t="s">
        <v>26</v>
      </c>
      <c r="C16" s="33">
        <v>10</v>
      </c>
      <c r="D16" s="43"/>
      <c r="E16" s="37"/>
      <c r="F16" s="37"/>
    </row>
    <row r="17" spans="1:6" s="5" customFormat="1" ht="15" x14ac:dyDescent="0.25">
      <c r="A17" s="52"/>
      <c r="B17" s="9" t="s">
        <v>79</v>
      </c>
      <c r="C17" s="9">
        <v>2</v>
      </c>
      <c r="D17" s="43"/>
      <c r="E17" s="37"/>
      <c r="F17" s="37"/>
    </row>
    <row r="18" spans="1:6" s="5" customFormat="1" ht="57.75" thickBot="1" x14ac:dyDescent="0.3">
      <c r="A18" s="53"/>
      <c r="B18" s="7" t="s">
        <v>81</v>
      </c>
      <c r="C18" s="8">
        <f>SUM(C13:C17)</f>
        <v>50</v>
      </c>
      <c r="D18" s="44"/>
      <c r="E18" s="38"/>
      <c r="F18" s="38"/>
    </row>
    <row r="19" spans="1:6" s="5" customFormat="1" ht="20.100000000000001" customHeight="1" thickBot="1" x14ac:dyDescent="0.3">
      <c r="A19" s="18"/>
      <c r="B19" s="6"/>
      <c r="E19" s="12"/>
      <c r="F19" s="23"/>
    </row>
    <row r="20" spans="1:6" s="12" customFormat="1" ht="15" customHeight="1" x14ac:dyDescent="0.25">
      <c r="A20" s="51" t="s">
        <v>43</v>
      </c>
      <c r="B20" s="32" t="s">
        <v>85</v>
      </c>
      <c r="C20" s="32">
        <v>8</v>
      </c>
      <c r="D20" s="42" t="s">
        <v>10</v>
      </c>
      <c r="E20" s="36">
        <v>52</v>
      </c>
      <c r="F20" s="36">
        <f>+C26*E20</f>
        <v>3224</v>
      </c>
    </row>
    <row r="21" spans="1:6" s="12" customFormat="1" ht="15" x14ac:dyDescent="0.25">
      <c r="A21" s="52"/>
      <c r="B21" s="33" t="s">
        <v>27</v>
      </c>
      <c r="C21" s="33">
        <v>19</v>
      </c>
      <c r="D21" s="43"/>
      <c r="E21" s="37"/>
      <c r="F21" s="37"/>
    </row>
    <row r="22" spans="1:6" s="12" customFormat="1" ht="15" x14ac:dyDescent="0.25">
      <c r="A22" s="52"/>
      <c r="B22" s="33" t="s">
        <v>85</v>
      </c>
      <c r="C22" s="33">
        <v>19</v>
      </c>
      <c r="D22" s="43"/>
      <c r="E22" s="37"/>
      <c r="F22" s="37"/>
    </row>
    <row r="23" spans="1:6" s="12" customFormat="1" ht="15" x14ac:dyDescent="0.25">
      <c r="A23" s="52"/>
      <c r="B23" s="33" t="s">
        <v>21</v>
      </c>
      <c r="C23" s="33">
        <v>4</v>
      </c>
      <c r="D23" s="43"/>
      <c r="E23" s="37"/>
      <c r="F23" s="37"/>
    </row>
    <row r="24" spans="1:6" s="12" customFormat="1" ht="15" x14ac:dyDescent="0.25">
      <c r="A24" s="52"/>
      <c r="B24" s="33" t="s">
        <v>26</v>
      </c>
      <c r="C24" s="33">
        <v>10</v>
      </c>
      <c r="D24" s="43"/>
      <c r="E24" s="37"/>
      <c r="F24" s="37"/>
    </row>
    <row r="25" spans="1:6" s="5" customFormat="1" ht="15" x14ac:dyDescent="0.25">
      <c r="A25" s="52"/>
      <c r="B25" s="33" t="s">
        <v>79</v>
      </c>
      <c r="C25" s="9">
        <v>2</v>
      </c>
      <c r="D25" s="43"/>
      <c r="E25" s="37"/>
      <c r="F25" s="37"/>
    </row>
    <row r="26" spans="1:6" s="5" customFormat="1" ht="57.75" thickBot="1" x14ac:dyDescent="0.3">
      <c r="A26" s="53"/>
      <c r="B26" s="7" t="s">
        <v>81</v>
      </c>
      <c r="C26" s="8">
        <f>SUM(C20:C25)</f>
        <v>62</v>
      </c>
      <c r="D26" s="44"/>
      <c r="E26" s="38"/>
      <c r="F26" s="38"/>
    </row>
    <row r="27" spans="1:6" s="5" customFormat="1" ht="20.100000000000001" customHeight="1" thickBot="1" x14ac:dyDescent="0.3">
      <c r="A27" s="18"/>
      <c r="B27" s="6"/>
      <c r="E27" s="12"/>
      <c r="F27" s="23"/>
    </row>
    <row r="28" spans="1:6" s="12" customFormat="1" ht="15" customHeight="1" x14ac:dyDescent="0.25">
      <c r="A28" s="51" t="s">
        <v>43</v>
      </c>
      <c r="B28" s="32" t="s">
        <v>85</v>
      </c>
      <c r="C28" s="32">
        <v>8</v>
      </c>
      <c r="D28" s="42" t="s">
        <v>10</v>
      </c>
      <c r="E28" s="36">
        <v>52</v>
      </c>
      <c r="F28" s="36">
        <f>+C35*E28</f>
        <v>3744</v>
      </c>
    </row>
    <row r="29" spans="1:6" s="12" customFormat="1" ht="15" x14ac:dyDescent="0.25">
      <c r="A29" s="52"/>
      <c r="B29" s="33" t="s">
        <v>27</v>
      </c>
      <c r="C29" s="33">
        <v>19</v>
      </c>
      <c r="D29" s="43"/>
      <c r="E29" s="37"/>
      <c r="F29" s="37"/>
    </row>
    <row r="30" spans="1:6" s="12" customFormat="1" ht="15" x14ac:dyDescent="0.25">
      <c r="A30" s="52"/>
      <c r="B30" s="33" t="s">
        <v>28</v>
      </c>
      <c r="C30" s="33">
        <v>13</v>
      </c>
      <c r="D30" s="43"/>
      <c r="E30" s="37"/>
      <c r="F30" s="37"/>
    </row>
    <row r="31" spans="1:6" s="12" customFormat="1" ht="15" x14ac:dyDescent="0.25">
      <c r="A31" s="52"/>
      <c r="B31" s="33" t="s">
        <v>85</v>
      </c>
      <c r="C31" s="33">
        <v>16</v>
      </c>
      <c r="D31" s="43"/>
      <c r="E31" s="37"/>
      <c r="F31" s="37"/>
    </row>
    <row r="32" spans="1:6" s="12" customFormat="1" ht="15" x14ac:dyDescent="0.25">
      <c r="A32" s="52"/>
      <c r="B32" s="33" t="s">
        <v>21</v>
      </c>
      <c r="C32" s="33">
        <v>4</v>
      </c>
      <c r="D32" s="43"/>
      <c r="E32" s="37"/>
      <c r="F32" s="37"/>
    </row>
    <row r="33" spans="1:6" s="12" customFormat="1" ht="15" x14ac:dyDescent="0.25">
      <c r="A33" s="52"/>
      <c r="B33" s="33" t="s">
        <v>85</v>
      </c>
      <c r="C33" s="33">
        <v>4</v>
      </c>
      <c r="D33" s="43"/>
      <c r="E33" s="37"/>
      <c r="F33" s="37"/>
    </row>
    <row r="34" spans="1:6" s="5" customFormat="1" ht="15" x14ac:dyDescent="0.25">
      <c r="A34" s="52"/>
      <c r="B34" s="33" t="s">
        <v>79</v>
      </c>
      <c r="C34" s="33">
        <v>8</v>
      </c>
      <c r="D34" s="43"/>
      <c r="E34" s="37"/>
      <c r="F34" s="37"/>
    </row>
    <row r="35" spans="1:6" s="5" customFormat="1" ht="57.75" thickBot="1" x14ac:dyDescent="0.3">
      <c r="A35" s="53"/>
      <c r="B35" s="7" t="s">
        <v>81</v>
      </c>
      <c r="C35" s="8">
        <f>SUM(C28:C34)</f>
        <v>72</v>
      </c>
      <c r="D35" s="44"/>
      <c r="E35" s="38"/>
      <c r="F35" s="38"/>
    </row>
    <row r="36" spans="1:6" s="5" customFormat="1" ht="20.100000000000001" customHeight="1" thickBot="1" x14ac:dyDescent="0.3">
      <c r="A36" s="18"/>
      <c r="B36" s="6"/>
      <c r="E36" s="12"/>
      <c r="F36" s="23"/>
    </row>
    <row r="37" spans="1:6" s="12" customFormat="1" ht="15" customHeight="1" x14ac:dyDescent="0.25">
      <c r="A37" s="51" t="s">
        <v>43</v>
      </c>
      <c r="B37" s="32" t="s">
        <v>85</v>
      </c>
      <c r="C37" s="32">
        <v>8</v>
      </c>
      <c r="D37" s="42" t="s">
        <v>10</v>
      </c>
      <c r="E37" s="36">
        <v>52</v>
      </c>
      <c r="F37" s="36">
        <f>+C45*E37</f>
        <v>5044</v>
      </c>
    </row>
    <row r="38" spans="1:6" s="12" customFormat="1" ht="15" x14ac:dyDescent="0.25">
      <c r="A38" s="52"/>
      <c r="B38" s="33" t="s">
        <v>25</v>
      </c>
      <c r="C38" s="33">
        <v>16</v>
      </c>
      <c r="D38" s="43"/>
      <c r="E38" s="37"/>
      <c r="F38" s="37"/>
    </row>
    <row r="39" spans="1:6" s="12" customFormat="1" ht="15" x14ac:dyDescent="0.25">
      <c r="A39" s="52"/>
      <c r="B39" s="33" t="s">
        <v>21</v>
      </c>
      <c r="C39" s="33">
        <v>14</v>
      </c>
      <c r="D39" s="43"/>
      <c r="E39" s="37"/>
      <c r="F39" s="37"/>
    </row>
    <row r="40" spans="1:6" s="12" customFormat="1" ht="15" x14ac:dyDescent="0.25">
      <c r="A40" s="52"/>
      <c r="B40" s="33" t="s">
        <v>26</v>
      </c>
      <c r="C40" s="33">
        <v>10</v>
      </c>
      <c r="D40" s="43"/>
      <c r="E40" s="37"/>
      <c r="F40" s="37"/>
    </row>
    <row r="41" spans="1:6" s="12" customFormat="1" ht="30" x14ac:dyDescent="0.25">
      <c r="A41" s="52"/>
      <c r="B41" s="33" t="s">
        <v>49</v>
      </c>
      <c r="C41" s="33">
        <v>8</v>
      </c>
      <c r="D41" s="43"/>
      <c r="E41" s="37"/>
      <c r="F41" s="37"/>
    </row>
    <row r="42" spans="1:6" s="12" customFormat="1" ht="30" x14ac:dyDescent="0.25">
      <c r="A42" s="52"/>
      <c r="B42" s="33" t="s">
        <v>48</v>
      </c>
      <c r="C42" s="33">
        <v>13</v>
      </c>
      <c r="D42" s="43"/>
      <c r="E42" s="37"/>
      <c r="F42" s="37"/>
    </row>
    <row r="43" spans="1:6" s="12" customFormat="1" ht="15" x14ac:dyDescent="0.25">
      <c r="A43" s="52"/>
      <c r="B43" s="33" t="s">
        <v>21</v>
      </c>
      <c r="C43" s="33">
        <v>19</v>
      </c>
      <c r="D43" s="43"/>
      <c r="E43" s="37"/>
      <c r="F43" s="37"/>
    </row>
    <row r="44" spans="1:6" s="5" customFormat="1" ht="15" x14ac:dyDescent="0.25">
      <c r="A44" s="52"/>
      <c r="B44" s="9" t="s">
        <v>79</v>
      </c>
      <c r="C44" s="9">
        <v>9</v>
      </c>
      <c r="D44" s="43"/>
      <c r="E44" s="37"/>
      <c r="F44" s="37"/>
    </row>
    <row r="45" spans="1:6" s="5" customFormat="1" ht="57.75" thickBot="1" x14ac:dyDescent="0.3">
      <c r="A45" s="53"/>
      <c r="B45" s="7" t="s">
        <v>81</v>
      </c>
      <c r="C45" s="8">
        <f>SUM(C37:C44)</f>
        <v>97</v>
      </c>
      <c r="D45" s="44"/>
      <c r="E45" s="38"/>
      <c r="F45" s="38"/>
    </row>
    <row r="46" spans="1:6" s="5" customFormat="1" ht="20.100000000000001" customHeight="1" thickBot="1" x14ac:dyDescent="0.3">
      <c r="A46" s="18"/>
      <c r="B46" s="6"/>
      <c r="E46" s="12"/>
      <c r="F46" s="23"/>
    </row>
    <row r="47" spans="1:6" s="12" customFormat="1" ht="15" customHeight="1" x14ac:dyDescent="0.25">
      <c r="A47" s="39" t="s">
        <v>43</v>
      </c>
      <c r="B47" s="32" t="s">
        <v>29</v>
      </c>
      <c r="C47" s="32">
        <v>33</v>
      </c>
      <c r="D47" s="42" t="s">
        <v>10</v>
      </c>
      <c r="E47" s="36">
        <v>52</v>
      </c>
      <c r="F47" s="36">
        <f>+C51*E47</f>
        <v>4524</v>
      </c>
    </row>
    <row r="48" spans="1:6" s="12" customFormat="1" ht="15" x14ac:dyDescent="0.25">
      <c r="A48" s="40"/>
      <c r="B48" s="33" t="s">
        <v>85</v>
      </c>
      <c r="C48" s="33">
        <v>42</v>
      </c>
      <c r="D48" s="43"/>
      <c r="E48" s="37"/>
      <c r="F48" s="37"/>
    </row>
    <row r="49" spans="1:6" s="12" customFormat="1" ht="15" x14ac:dyDescent="0.25">
      <c r="A49" s="40"/>
      <c r="B49" s="33" t="s">
        <v>21</v>
      </c>
      <c r="C49" s="33">
        <v>8</v>
      </c>
      <c r="D49" s="43"/>
      <c r="E49" s="37"/>
      <c r="F49" s="37"/>
    </row>
    <row r="50" spans="1:6" s="5" customFormat="1" ht="15" x14ac:dyDescent="0.25">
      <c r="A50" s="40"/>
      <c r="B50" s="9" t="s">
        <v>79</v>
      </c>
      <c r="C50" s="9">
        <v>4</v>
      </c>
      <c r="D50" s="43"/>
      <c r="E50" s="37"/>
      <c r="F50" s="37"/>
    </row>
    <row r="51" spans="1:6" s="5" customFormat="1" ht="57.75" thickBot="1" x14ac:dyDescent="0.3">
      <c r="A51" s="41"/>
      <c r="B51" s="7" t="s">
        <v>81</v>
      </c>
      <c r="C51" s="8">
        <f>SUM(C47:C50)</f>
        <v>87</v>
      </c>
      <c r="D51" s="44"/>
      <c r="E51" s="38"/>
      <c r="F51" s="38"/>
    </row>
    <row r="52" spans="1:6" s="5" customFormat="1" ht="20.100000000000001" customHeight="1" thickBot="1" x14ac:dyDescent="0.3">
      <c r="A52" s="18"/>
      <c r="B52" s="6"/>
      <c r="E52" s="12"/>
      <c r="F52" s="23"/>
    </row>
    <row r="53" spans="1:6" s="12" customFormat="1" ht="15" customHeight="1" x14ac:dyDescent="0.25">
      <c r="A53" s="39" t="s">
        <v>44</v>
      </c>
      <c r="B53" s="32" t="s">
        <v>30</v>
      </c>
      <c r="C53" s="32">
        <v>41</v>
      </c>
      <c r="D53" s="42" t="s">
        <v>3</v>
      </c>
      <c r="E53" s="36">
        <v>104</v>
      </c>
      <c r="F53" s="36">
        <f>+C57*E53</f>
        <v>20488</v>
      </c>
    </row>
    <row r="54" spans="1:6" s="12" customFormat="1" ht="15" x14ac:dyDescent="0.25">
      <c r="A54" s="40"/>
      <c r="B54" s="33" t="s">
        <v>31</v>
      </c>
      <c r="C54" s="33">
        <v>20</v>
      </c>
      <c r="D54" s="43"/>
      <c r="E54" s="37"/>
      <c r="F54" s="37"/>
    </row>
    <row r="55" spans="1:6" s="12" customFormat="1" ht="15" x14ac:dyDescent="0.25">
      <c r="A55" s="40"/>
      <c r="B55" s="33" t="s">
        <v>85</v>
      </c>
      <c r="C55" s="33">
        <v>69</v>
      </c>
      <c r="D55" s="43"/>
      <c r="E55" s="37"/>
      <c r="F55" s="37"/>
    </row>
    <row r="56" spans="1:6" s="5" customFormat="1" ht="15" x14ac:dyDescent="0.25">
      <c r="A56" s="40"/>
      <c r="B56" s="9" t="s">
        <v>79</v>
      </c>
      <c r="C56" s="9">
        <v>67</v>
      </c>
      <c r="D56" s="43"/>
      <c r="E56" s="37"/>
      <c r="F56" s="37"/>
    </row>
    <row r="57" spans="1:6" s="5" customFormat="1" ht="57.75" thickBot="1" x14ac:dyDescent="0.3">
      <c r="A57" s="41"/>
      <c r="B57" s="7" t="s">
        <v>81</v>
      </c>
      <c r="C57" s="8">
        <f>SUM(C53:C56)</f>
        <v>197</v>
      </c>
      <c r="D57" s="44"/>
      <c r="E57" s="38"/>
      <c r="F57" s="38"/>
    </row>
    <row r="58" spans="1:6" s="5" customFormat="1" ht="20.100000000000001" customHeight="1" thickBot="1" x14ac:dyDescent="0.3">
      <c r="A58" s="18"/>
      <c r="B58" s="6"/>
      <c r="E58" s="12"/>
      <c r="F58" s="23"/>
    </row>
    <row r="59" spans="1:6" s="12" customFormat="1" ht="15" customHeight="1" x14ac:dyDescent="0.25">
      <c r="A59" s="39" t="s">
        <v>45</v>
      </c>
      <c r="B59" s="32" t="s">
        <v>32</v>
      </c>
      <c r="C59" s="32">
        <v>35</v>
      </c>
      <c r="D59" s="42" t="s">
        <v>10</v>
      </c>
      <c r="E59" s="36">
        <v>52</v>
      </c>
      <c r="F59" s="36">
        <f>+C64*E59</f>
        <v>11908</v>
      </c>
    </row>
    <row r="60" spans="1:6" s="12" customFormat="1" ht="15" x14ac:dyDescent="0.25">
      <c r="A60" s="40"/>
      <c r="B60" s="33" t="s">
        <v>33</v>
      </c>
      <c r="C60" s="33">
        <v>12</v>
      </c>
      <c r="D60" s="43"/>
      <c r="E60" s="37"/>
      <c r="F60" s="37"/>
    </row>
    <row r="61" spans="1:6" s="12" customFormat="1" ht="15" x14ac:dyDescent="0.25">
      <c r="A61" s="40"/>
      <c r="B61" s="33" t="s">
        <v>34</v>
      </c>
      <c r="C61" s="33">
        <v>30</v>
      </c>
      <c r="D61" s="43"/>
      <c r="E61" s="37"/>
      <c r="F61" s="37"/>
    </row>
    <row r="62" spans="1:6" s="12" customFormat="1" ht="15" x14ac:dyDescent="0.25">
      <c r="A62" s="40"/>
      <c r="B62" s="33" t="s">
        <v>85</v>
      </c>
      <c r="C62" s="33">
        <v>83</v>
      </c>
      <c r="D62" s="43"/>
      <c r="E62" s="37"/>
      <c r="F62" s="37"/>
    </row>
    <row r="63" spans="1:6" s="5" customFormat="1" ht="15" x14ac:dyDescent="0.25">
      <c r="A63" s="40"/>
      <c r="B63" s="9" t="s">
        <v>79</v>
      </c>
      <c r="C63" s="9">
        <v>69</v>
      </c>
      <c r="D63" s="43"/>
      <c r="E63" s="37"/>
      <c r="F63" s="37"/>
    </row>
    <row r="64" spans="1:6" s="5" customFormat="1" ht="57.75" thickBot="1" x14ac:dyDescent="0.3">
      <c r="A64" s="41"/>
      <c r="B64" s="7" t="s">
        <v>81</v>
      </c>
      <c r="C64" s="8">
        <f>SUM(C59:C63)</f>
        <v>229</v>
      </c>
      <c r="D64" s="44"/>
      <c r="E64" s="38"/>
      <c r="F64" s="38"/>
    </row>
    <row r="65" spans="1:6" s="5" customFormat="1" ht="20.100000000000001" customHeight="1" thickBot="1" x14ac:dyDescent="0.3">
      <c r="A65" s="18"/>
      <c r="B65" s="6"/>
      <c r="E65" s="12"/>
      <c r="F65" s="23"/>
    </row>
    <row r="66" spans="1:6" s="12" customFormat="1" ht="15" customHeight="1" x14ac:dyDescent="0.25">
      <c r="A66" s="39" t="s">
        <v>44</v>
      </c>
      <c r="B66" s="32" t="s">
        <v>35</v>
      </c>
      <c r="C66" s="32">
        <v>30</v>
      </c>
      <c r="D66" s="42" t="s">
        <v>10</v>
      </c>
      <c r="E66" s="36">
        <v>52</v>
      </c>
      <c r="F66" s="36">
        <f>+C70*E66</f>
        <v>7436</v>
      </c>
    </row>
    <row r="67" spans="1:6" s="12" customFormat="1" ht="15" x14ac:dyDescent="0.25">
      <c r="A67" s="40"/>
      <c r="B67" s="33" t="s">
        <v>12</v>
      </c>
      <c r="C67" s="33">
        <v>36</v>
      </c>
      <c r="D67" s="43"/>
      <c r="E67" s="37"/>
      <c r="F67" s="37"/>
    </row>
    <row r="68" spans="1:6" s="12" customFormat="1" ht="15" x14ac:dyDescent="0.25">
      <c r="A68" s="40"/>
      <c r="B68" s="33" t="s">
        <v>85</v>
      </c>
      <c r="C68" s="33">
        <v>8</v>
      </c>
      <c r="D68" s="43"/>
      <c r="E68" s="37"/>
      <c r="F68" s="37"/>
    </row>
    <row r="69" spans="1:6" s="5" customFormat="1" ht="15" x14ac:dyDescent="0.25">
      <c r="A69" s="40"/>
      <c r="B69" s="9" t="s">
        <v>79</v>
      </c>
      <c r="C69" s="9">
        <v>69</v>
      </c>
      <c r="D69" s="43"/>
      <c r="E69" s="37"/>
      <c r="F69" s="37"/>
    </row>
    <row r="70" spans="1:6" s="5" customFormat="1" ht="57.75" thickBot="1" x14ac:dyDescent="0.3">
      <c r="A70" s="41"/>
      <c r="B70" s="7" t="s">
        <v>81</v>
      </c>
      <c r="C70" s="8">
        <f>SUM(C66:C69)</f>
        <v>143</v>
      </c>
      <c r="D70" s="44"/>
      <c r="E70" s="38"/>
      <c r="F70" s="38"/>
    </row>
    <row r="71" spans="1:6" s="5" customFormat="1" ht="20.100000000000001" customHeight="1" thickBot="1" x14ac:dyDescent="0.3">
      <c r="A71" s="18"/>
      <c r="B71" s="6"/>
      <c r="E71" s="12"/>
      <c r="F71" s="23"/>
    </row>
    <row r="72" spans="1:6" s="12" customFormat="1" ht="15" customHeight="1" x14ac:dyDescent="0.25">
      <c r="A72" s="39" t="s">
        <v>44</v>
      </c>
      <c r="B72" s="32" t="s">
        <v>36</v>
      </c>
      <c r="C72" s="32">
        <v>50</v>
      </c>
      <c r="D72" s="42" t="s">
        <v>10</v>
      </c>
      <c r="E72" s="36">
        <v>52</v>
      </c>
      <c r="F72" s="36">
        <f>+C78*E72</f>
        <v>12116</v>
      </c>
    </row>
    <row r="73" spans="1:6" s="12" customFormat="1" ht="15" x14ac:dyDescent="0.25">
      <c r="A73" s="40"/>
      <c r="B73" s="33" t="s">
        <v>34</v>
      </c>
      <c r="C73" s="33">
        <v>32</v>
      </c>
      <c r="D73" s="43"/>
      <c r="E73" s="37"/>
      <c r="F73" s="37"/>
    </row>
    <row r="74" spans="1:6" s="12" customFormat="1" ht="15" x14ac:dyDescent="0.25">
      <c r="A74" s="40"/>
      <c r="B74" s="33" t="s">
        <v>37</v>
      </c>
      <c r="C74" s="33">
        <v>44</v>
      </c>
      <c r="D74" s="43"/>
      <c r="E74" s="37"/>
      <c r="F74" s="37"/>
    </row>
    <row r="75" spans="1:6" s="12" customFormat="1" ht="15" x14ac:dyDescent="0.25">
      <c r="A75" s="40"/>
      <c r="B75" s="33" t="s">
        <v>13</v>
      </c>
      <c r="C75" s="33">
        <v>30</v>
      </c>
      <c r="D75" s="43"/>
      <c r="E75" s="37"/>
      <c r="F75" s="37"/>
    </row>
    <row r="76" spans="1:6" s="12" customFormat="1" ht="15" x14ac:dyDescent="0.25">
      <c r="A76" s="40"/>
      <c r="B76" s="33" t="s">
        <v>89</v>
      </c>
      <c r="C76" s="33">
        <v>8</v>
      </c>
      <c r="D76" s="43"/>
      <c r="E76" s="37"/>
      <c r="F76" s="37"/>
    </row>
    <row r="77" spans="1:6" s="5" customFormat="1" ht="15" x14ac:dyDescent="0.25">
      <c r="A77" s="40"/>
      <c r="B77" s="9" t="s">
        <v>79</v>
      </c>
      <c r="C77" s="9">
        <v>69</v>
      </c>
      <c r="D77" s="43"/>
      <c r="E77" s="37"/>
      <c r="F77" s="37"/>
    </row>
    <row r="78" spans="1:6" s="5" customFormat="1" ht="57.75" thickBot="1" x14ac:dyDescent="0.3">
      <c r="A78" s="41"/>
      <c r="B78" s="7" t="s">
        <v>81</v>
      </c>
      <c r="C78" s="8">
        <f>SUM(C72:C77)</f>
        <v>233</v>
      </c>
      <c r="D78" s="44"/>
      <c r="E78" s="38"/>
      <c r="F78" s="38"/>
    </row>
    <row r="79" spans="1:6" s="5" customFormat="1" ht="20.100000000000001" customHeight="1" thickBot="1" x14ac:dyDescent="0.3">
      <c r="A79" s="18"/>
      <c r="B79" s="6"/>
      <c r="E79" s="12"/>
      <c r="F79" s="23"/>
    </row>
    <row r="80" spans="1:6" s="12" customFormat="1" ht="15" customHeight="1" x14ac:dyDescent="0.25">
      <c r="A80" s="39" t="s">
        <v>16</v>
      </c>
      <c r="B80" s="1" t="s">
        <v>38</v>
      </c>
      <c r="C80" s="1">
        <v>30</v>
      </c>
      <c r="D80" s="42" t="s">
        <v>5</v>
      </c>
      <c r="E80" s="36">
        <v>208</v>
      </c>
      <c r="F80" s="36">
        <f>+C86*E80</f>
        <v>31616</v>
      </c>
    </row>
    <row r="81" spans="1:6" s="12" customFormat="1" ht="15" x14ac:dyDescent="0.25">
      <c r="A81" s="40"/>
      <c r="B81" s="10" t="s">
        <v>39</v>
      </c>
      <c r="C81" s="10">
        <v>14</v>
      </c>
      <c r="D81" s="43"/>
      <c r="E81" s="37"/>
      <c r="F81" s="37"/>
    </row>
    <row r="82" spans="1:6" s="12" customFormat="1" ht="15" x14ac:dyDescent="0.25">
      <c r="A82" s="40"/>
      <c r="B82" s="10" t="s">
        <v>86</v>
      </c>
      <c r="C82" s="10">
        <v>54</v>
      </c>
      <c r="D82" s="43"/>
      <c r="E82" s="37"/>
      <c r="F82" s="37"/>
    </row>
    <row r="83" spans="1:6" s="12" customFormat="1" ht="15" x14ac:dyDescent="0.25">
      <c r="A83" s="40"/>
      <c r="B83" s="10" t="s">
        <v>15</v>
      </c>
      <c r="C83" s="10">
        <v>6</v>
      </c>
      <c r="D83" s="43"/>
      <c r="E83" s="37"/>
      <c r="F83" s="37"/>
    </row>
    <row r="84" spans="1:6" s="12" customFormat="1" ht="15" x14ac:dyDescent="0.25">
      <c r="A84" s="40"/>
      <c r="B84" s="10" t="s">
        <v>17</v>
      </c>
      <c r="C84" s="10">
        <v>2</v>
      </c>
      <c r="D84" s="43"/>
      <c r="E84" s="37"/>
      <c r="F84" s="37"/>
    </row>
    <row r="85" spans="1:6" s="5" customFormat="1" ht="15" x14ac:dyDescent="0.25">
      <c r="A85" s="40"/>
      <c r="B85" s="9" t="s">
        <v>79</v>
      </c>
      <c r="C85" s="9">
        <v>46</v>
      </c>
      <c r="D85" s="43"/>
      <c r="E85" s="37"/>
      <c r="F85" s="37"/>
    </row>
    <row r="86" spans="1:6" s="5" customFormat="1" ht="57.75" thickBot="1" x14ac:dyDescent="0.3">
      <c r="A86" s="41"/>
      <c r="B86" s="7" t="s">
        <v>81</v>
      </c>
      <c r="C86" s="8">
        <f>SUM(C80:C85)</f>
        <v>152</v>
      </c>
      <c r="D86" s="44"/>
      <c r="E86" s="38"/>
      <c r="F86" s="38"/>
    </row>
    <row r="87" spans="1:6" s="5" customFormat="1" ht="20.100000000000001" customHeight="1" thickBot="1" x14ac:dyDescent="0.3">
      <c r="A87" s="18"/>
      <c r="B87" s="6"/>
      <c r="E87" s="12"/>
      <c r="F87" s="23"/>
    </row>
    <row r="88" spans="1:6" s="12" customFormat="1" ht="15" customHeight="1" x14ac:dyDescent="0.25">
      <c r="A88" s="39" t="s">
        <v>16</v>
      </c>
      <c r="B88" s="1" t="s">
        <v>86</v>
      </c>
      <c r="C88" s="1">
        <v>40</v>
      </c>
      <c r="D88" s="42" t="s">
        <v>10</v>
      </c>
      <c r="E88" s="36">
        <v>52</v>
      </c>
      <c r="F88" s="36">
        <f>+C95*E88</f>
        <v>9724</v>
      </c>
    </row>
    <row r="89" spans="1:6" s="12" customFormat="1" ht="15" x14ac:dyDescent="0.25">
      <c r="A89" s="40"/>
      <c r="B89" s="10" t="s">
        <v>15</v>
      </c>
      <c r="C89" s="10">
        <v>6</v>
      </c>
      <c r="D89" s="43"/>
      <c r="E89" s="37"/>
      <c r="F89" s="37"/>
    </row>
    <row r="90" spans="1:6" s="12" customFormat="1" ht="15" x14ac:dyDescent="0.25">
      <c r="A90" s="40"/>
      <c r="B90" s="10" t="s">
        <v>17</v>
      </c>
      <c r="C90" s="10">
        <v>2</v>
      </c>
      <c r="D90" s="43"/>
      <c r="E90" s="37"/>
      <c r="F90" s="37"/>
    </row>
    <row r="91" spans="1:6" s="12" customFormat="1" ht="15" x14ac:dyDescent="0.25">
      <c r="A91" s="40"/>
      <c r="B91" s="10" t="s">
        <v>38</v>
      </c>
      <c r="C91" s="10">
        <v>78</v>
      </c>
      <c r="D91" s="43"/>
      <c r="E91" s="37"/>
      <c r="F91" s="37"/>
    </row>
    <row r="92" spans="1:6" s="12" customFormat="1" ht="15" x14ac:dyDescent="0.25">
      <c r="A92" s="40"/>
      <c r="B92" s="10" t="s">
        <v>39</v>
      </c>
      <c r="C92" s="10">
        <v>30</v>
      </c>
      <c r="D92" s="43"/>
      <c r="E92" s="37"/>
      <c r="F92" s="37"/>
    </row>
    <row r="93" spans="1:6" s="12" customFormat="1" ht="15" x14ac:dyDescent="0.25">
      <c r="A93" s="40"/>
      <c r="B93" s="10" t="s">
        <v>40</v>
      </c>
      <c r="C93" s="10">
        <v>22</v>
      </c>
      <c r="D93" s="43"/>
      <c r="E93" s="37"/>
      <c r="F93" s="37"/>
    </row>
    <row r="94" spans="1:6" s="5" customFormat="1" ht="15" x14ac:dyDescent="0.25">
      <c r="A94" s="40"/>
      <c r="B94" s="9" t="s">
        <v>79</v>
      </c>
      <c r="C94" s="9">
        <v>9</v>
      </c>
      <c r="D94" s="43"/>
      <c r="E94" s="37"/>
      <c r="F94" s="37"/>
    </row>
    <row r="95" spans="1:6" s="5" customFormat="1" ht="57.75" thickBot="1" x14ac:dyDescent="0.3">
      <c r="A95" s="41"/>
      <c r="B95" s="7" t="s">
        <v>81</v>
      </c>
      <c r="C95" s="8">
        <f>SUM(C88:C94)</f>
        <v>187</v>
      </c>
      <c r="D95" s="44"/>
      <c r="E95" s="38"/>
      <c r="F95" s="38"/>
    </row>
    <row r="96" spans="1:6" s="5" customFormat="1" ht="20.100000000000001" customHeight="1" thickBot="1" x14ac:dyDescent="0.3">
      <c r="A96" s="18"/>
      <c r="B96" s="6"/>
      <c r="E96" s="12"/>
      <c r="F96" s="23"/>
    </row>
    <row r="97" spans="1:6" s="12" customFormat="1" ht="30" customHeight="1" x14ac:dyDescent="0.25">
      <c r="A97" s="39" t="s">
        <v>6</v>
      </c>
      <c r="B97" s="32" t="s">
        <v>18</v>
      </c>
      <c r="C97" s="32">
        <v>65</v>
      </c>
      <c r="D97" s="42" t="s">
        <v>5</v>
      </c>
      <c r="E97" s="36">
        <v>208</v>
      </c>
      <c r="F97" s="36">
        <f>+C99*E97</f>
        <v>27040</v>
      </c>
    </row>
    <row r="98" spans="1:6" s="5" customFormat="1" ht="20.100000000000001" customHeight="1" x14ac:dyDescent="0.25">
      <c r="A98" s="40"/>
      <c r="B98" s="9" t="s">
        <v>79</v>
      </c>
      <c r="C98" s="9">
        <v>65</v>
      </c>
      <c r="D98" s="43"/>
      <c r="E98" s="37"/>
      <c r="F98" s="37"/>
    </row>
    <row r="99" spans="1:6" s="5" customFormat="1" ht="39" customHeight="1" thickBot="1" x14ac:dyDescent="0.3">
      <c r="A99" s="41"/>
      <c r="B99" s="7" t="s">
        <v>81</v>
      </c>
      <c r="C99" s="8">
        <f>SUM(C97:C98)</f>
        <v>130</v>
      </c>
      <c r="D99" s="44"/>
      <c r="E99" s="38"/>
      <c r="F99" s="38"/>
    </row>
    <row r="100" spans="1:6" s="5" customFormat="1" ht="20.100000000000001" customHeight="1" thickBot="1" x14ac:dyDescent="0.3">
      <c r="A100" s="18"/>
      <c r="B100" s="6"/>
      <c r="E100" s="12"/>
      <c r="F100" s="23"/>
    </row>
    <row r="101" spans="1:6" s="12" customFormat="1" ht="15" customHeight="1" x14ac:dyDescent="0.25">
      <c r="A101" s="51" t="s">
        <v>6</v>
      </c>
      <c r="B101" s="32" t="s">
        <v>85</v>
      </c>
      <c r="C101" s="32">
        <v>75</v>
      </c>
      <c r="D101" s="42" t="s">
        <v>4</v>
      </c>
      <c r="E101" s="36">
        <v>260</v>
      </c>
      <c r="F101" s="36">
        <f>+C108*E101</f>
        <v>47320</v>
      </c>
    </row>
    <row r="102" spans="1:6" s="12" customFormat="1" ht="15" x14ac:dyDescent="0.25">
      <c r="A102" s="52"/>
      <c r="B102" s="33" t="s">
        <v>18</v>
      </c>
      <c r="C102" s="33">
        <v>2</v>
      </c>
      <c r="D102" s="43"/>
      <c r="E102" s="37"/>
      <c r="F102" s="37"/>
    </row>
    <row r="103" spans="1:6" s="12" customFormat="1" ht="15" x14ac:dyDescent="0.25">
      <c r="A103" s="52"/>
      <c r="B103" s="33" t="s">
        <v>17</v>
      </c>
      <c r="C103" s="33">
        <v>8</v>
      </c>
      <c r="D103" s="43"/>
      <c r="E103" s="37"/>
      <c r="F103" s="37"/>
    </row>
    <row r="104" spans="1:6" s="12" customFormat="1" ht="15" x14ac:dyDescent="0.25">
      <c r="A104" s="52"/>
      <c r="B104" s="33" t="s">
        <v>21</v>
      </c>
      <c r="C104" s="33">
        <v>9</v>
      </c>
      <c r="D104" s="43"/>
      <c r="E104" s="37"/>
      <c r="F104" s="37"/>
    </row>
    <row r="105" spans="1:6" s="12" customFormat="1" ht="15" x14ac:dyDescent="0.25">
      <c r="A105" s="52"/>
      <c r="B105" s="33" t="s">
        <v>19</v>
      </c>
      <c r="C105" s="33">
        <v>13</v>
      </c>
      <c r="D105" s="43"/>
      <c r="E105" s="37"/>
      <c r="F105" s="37"/>
    </row>
    <row r="106" spans="1:6" s="12" customFormat="1" ht="15" x14ac:dyDescent="0.25">
      <c r="A106" s="52"/>
      <c r="B106" s="33" t="s">
        <v>20</v>
      </c>
      <c r="C106" s="33">
        <v>7</v>
      </c>
      <c r="D106" s="43"/>
      <c r="E106" s="37"/>
      <c r="F106" s="37"/>
    </row>
    <row r="107" spans="1:6" s="5" customFormat="1" ht="15" x14ac:dyDescent="0.25">
      <c r="A107" s="52"/>
      <c r="B107" s="9" t="s">
        <v>79</v>
      </c>
      <c r="C107" s="9">
        <v>68</v>
      </c>
      <c r="D107" s="43"/>
      <c r="E107" s="37"/>
      <c r="F107" s="37"/>
    </row>
    <row r="108" spans="1:6" s="5" customFormat="1" ht="57.75" thickBot="1" x14ac:dyDescent="0.3">
      <c r="A108" s="53"/>
      <c r="B108" s="7" t="s">
        <v>81</v>
      </c>
      <c r="C108" s="8">
        <f>SUM(C101:C107)</f>
        <v>182</v>
      </c>
      <c r="D108" s="44"/>
      <c r="E108" s="38"/>
      <c r="F108" s="38"/>
    </row>
    <row r="109" spans="1:6" s="5" customFormat="1" ht="20.100000000000001" customHeight="1" thickBot="1" x14ac:dyDescent="0.3">
      <c r="A109" s="18"/>
      <c r="B109" s="6"/>
      <c r="E109" s="12"/>
      <c r="F109" s="23"/>
    </row>
    <row r="110" spans="1:6" s="12" customFormat="1" ht="30" customHeight="1" x14ac:dyDescent="0.25">
      <c r="A110" s="51" t="s">
        <v>6</v>
      </c>
      <c r="B110" s="32" t="s">
        <v>41</v>
      </c>
      <c r="C110" s="32">
        <v>74</v>
      </c>
      <c r="D110" s="42" t="s">
        <v>4</v>
      </c>
      <c r="E110" s="36">
        <v>260</v>
      </c>
      <c r="F110" s="36">
        <f>+C113*E110</f>
        <v>39780</v>
      </c>
    </row>
    <row r="111" spans="1:6" s="12" customFormat="1" ht="15" x14ac:dyDescent="0.25">
      <c r="A111" s="52"/>
      <c r="B111" s="33" t="s">
        <v>85</v>
      </c>
      <c r="C111" s="33">
        <v>4</v>
      </c>
      <c r="D111" s="43"/>
      <c r="E111" s="37"/>
      <c r="F111" s="37"/>
    </row>
    <row r="112" spans="1:6" s="5" customFormat="1" ht="20.100000000000001" customHeight="1" x14ac:dyDescent="0.25">
      <c r="A112" s="52"/>
      <c r="B112" s="9" t="s">
        <v>79</v>
      </c>
      <c r="C112" s="9">
        <v>75</v>
      </c>
      <c r="D112" s="43"/>
      <c r="E112" s="37"/>
      <c r="F112" s="37"/>
    </row>
    <row r="113" spans="1:6" s="5" customFormat="1" ht="57.75" thickBot="1" x14ac:dyDescent="0.3">
      <c r="A113" s="53"/>
      <c r="B113" s="7" t="s">
        <v>81</v>
      </c>
      <c r="C113" s="8">
        <f>SUM(C110:C112)</f>
        <v>153</v>
      </c>
      <c r="D113" s="44"/>
      <c r="E113" s="38"/>
      <c r="F113" s="38"/>
    </row>
    <row r="114" spans="1:6" s="5" customFormat="1" ht="20.100000000000001" customHeight="1" thickBot="1" x14ac:dyDescent="0.3">
      <c r="A114" s="18"/>
      <c r="B114" s="6"/>
      <c r="E114" s="12"/>
      <c r="F114" s="23"/>
    </row>
    <row r="115" spans="1:6" s="12" customFormat="1" ht="15" x14ac:dyDescent="0.25">
      <c r="A115" s="51" t="s">
        <v>47</v>
      </c>
      <c r="B115" s="32" t="s">
        <v>85</v>
      </c>
      <c r="C115" s="32">
        <v>6</v>
      </c>
      <c r="D115" s="42" t="s">
        <v>4</v>
      </c>
      <c r="E115" s="36">
        <v>260</v>
      </c>
      <c r="F115" s="36">
        <f>+C120*E115</f>
        <v>6240</v>
      </c>
    </row>
    <row r="116" spans="1:6" s="12" customFormat="1" ht="30" customHeight="1" x14ac:dyDescent="0.25">
      <c r="A116" s="52"/>
      <c r="B116" s="33" t="s">
        <v>42</v>
      </c>
      <c r="C116" s="33">
        <v>2</v>
      </c>
      <c r="D116" s="43"/>
      <c r="E116" s="37"/>
      <c r="F116" s="37"/>
    </row>
    <row r="117" spans="1:6" s="12" customFormat="1" ht="15" x14ac:dyDescent="0.25">
      <c r="A117" s="52"/>
      <c r="B117" s="33" t="s">
        <v>18</v>
      </c>
      <c r="C117" s="33">
        <v>4</v>
      </c>
      <c r="D117" s="43"/>
      <c r="E117" s="37"/>
      <c r="F117" s="37"/>
    </row>
    <row r="118" spans="1:6" s="12" customFormat="1" ht="30" customHeight="1" x14ac:dyDescent="0.25">
      <c r="A118" s="52"/>
      <c r="B118" s="33" t="s">
        <v>42</v>
      </c>
      <c r="C118" s="33">
        <v>4</v>
      </c>
      <c r="D118" s="43"/>
      <c r="E118" s="37"/>
      <c r="F118" s="37"/>
    </row>
    <row r="119" spans="1:6" s="5" customFormat="1" ht="15" x14ac:dyDescent="0.25">
      <c r="A119" s="52"/>
      <c r="B119" s="9" t="s">
        <v>79</v>
      </c>
      <c r="C119" s="9">
        <v>8</v>
      </c>
      <c r="D119" s="43"/>
      <c r="E119" s="37"/>
      <c r="F119" s="37"/>
    </row>
    <row r="120" spans="1:6" s="5" customFormat="1" ht="57.75" thickBot="1" x14ac:dyDescent="0.3">
      <c r="A120" s="53"/>
      <c r="B120" s="7" t="s">
        <v>81</v>
      </c>
      <c r="C120" s="8">
        <f>SUM(C115:C119)</f>
        <v>24</v>
      </c>
      <c r="D120" s="44"/>
      <c r="E120" s="38"/>
      <c r="F120" s="38"/>
    </row>
    <row r="121" spans="1:6" s="5" customFormat="1" ht="20.100000000000001" customHeight="1" thickBot="1" x14ac:dyDescent="0.3">
      <c r="A121" s="18"/>
      <c r="B121" s="6"/>
      <c r="E121" s="12"/>
      <c r="F121" s="23"/>
    </row>
    <row r="122" spans="1:6" s="12" customFormat="1" ht="15" customHeight="1" x14ac:dyDescent="0.25">
      <c r="A122" s="51" t="s">
        <v>47</v>
      </c>
      <c r="B122" s="32" t="s">
        <v>85</v>
      </c>
      <c r="C122" s="32">
        <v>6</v>
      </c>
      <c r="D122" s="42" t="s">
        <v>4</v>
      </c>
      <c r="E122" s="36">
        <f>52*5</f>
        <v>260</v>
      </c>
      <c r="F122" s="36">
        <f>+E122*C124</f>
        <v>3120</v>
      </c>
    </row>
    <row r="123" spans="1:6" s="5" customFormat="1" ht="15" x14ac:dyDescent="0.25">
      <c r="A123" s="52"/>
      <c r="B123" s="9" t="s">
        <v>79</v>
      </c>
      <c r="C123" s="9">
        <v>6</v>
      </c>
      <c r="D123" s="43"/>
      <c r="E123" s="37"/>
      <c r="F123" s="37"/>
    </row>
    <row r="124" spans="1:6" s="5" customFormat="1" ht="57.75" thickBot="1" x14ac:dyDescent="0.3">
      <c r="A124" s="53"/>
      <c r="B124" s="7" t="s">
        <v>81</v>
      </c>
      <c r="C124" s="8">
        <f>SUM(C122:C123)</f>
        <v>12</v>
      </c>
      <c r="D124" s="44"/>
      <c r="E124" s="38"/>
      <c r="F124" s="38"/>
    </row>
    <row r="125" spans="1:6" s="5" customFormat="1" ht="20.100000000000001" customHeight="1" thickBot="1" x14ac:dyDescent="0.3">
      <c r="A125" s="18"/>
      <c r="B125" s="6"/>
      <c r="E125" s="12"/>
      <c r="F125" s="23"/>
    </row>
    <row r="126" spans="1:6" s="12" customFormat="1" ht="15" customHeight="1" x14ac:dyDescent="0.25">
      <c r="A126" s="51" t="s">
        <v>46</v>
      </c>
      <c r="B126" s="32" t="s">
        <v>50</v>
      </c>
      <c r="C126" s="32">
        <v>15</v>
      </c>
      <c r="D126" s="42" t="s">
        <v>4</v>
      </c>
      <c r="E126" s="36">
        <v>260</v>
      </c>
      <c r="F126" s="36">
        <f>+E126*C133</f>
        <v>14040</v>
      </c>
    </row>
    <row r="127" spans="1:6" s="12" customFormat="1" ht="15" x14ac:dyDescent="0.25">
      <c r="A127" s="52"/>
      <c r="B127" s="33" t="s">
        <v>85</v>
      </c>
      <c r="C127" s="33">
        <v>4</v>
      </c>
      <c r="D127" s="43"/>
      <c r="E127" s="37"/>
      <c r="F127" s="37"/>
    </row>
    <row r="128" spans="1:6" s="12" customFormat="1" ht="15" x14ac:dyDescent="0.25">
      <c r="A128" s="52"/>
      <c r="B128" s="33" t="s">
        <v>85</v>
      </c>
      <c r="C128" s="33">
        <v>0</v>
      </c>
      <c r="D128" s="43"/>
      <c r="E128" s="37"/>
      <c r="F128" s="37"/>
    </row>
    <row r="129" spans="1:6" s="12" customFormat="1" ht="15" x14ac:dyDescent="0.25">
      <c r="A129" s="52"/>
      <c r="B129" s="10" t="s">
        <v>17</v>
      </c>
      <c r="C129" s="33">
        <v>8</v>
      </c>
      <c r="D129" s="43"/>
      <c r="E129" s="37"/>
      <c r="F129" s="37"/>
    </row>
    <row r="130" spans="1:6" s="12" customFormat="1" ht="15" x14ac:dyDescent="0.25">
      <c r="A130" s="52"/>
      <c r="B130" s="33" t="s">
        <v>85</v>
      </c>
      <c r="C130" s="33">
        <v>8</v>
      </c>
      <c r="D130" s="43"/>
      <c r="E130" s="37"/>
      <c r="F130" s="37"/>
    </row>
    <row r="131" spans="1:6" s="12" customFormat="1" ht="15" x14ac:dyDescent="0.25">
      <c r="A131" s="52"/>
      <c r="B131" s="33" t="s">
        <v>50</v>
      </c>
      <c r="C131" s="33">
        <v>4</v>
      </c>
      <c r="D131" s="43"/>
      <c r="E131" s="37"/>
      <c r="F131" s="37"/>
    </row>
    <row r="132" spans="1:6" s="5" customFormat="1" ht="15" x14ac:dyDescent="0.25">
      <c r="A132" s="52"/>
      <c r="B132" s="9" t="s">
        <v>79</v>
      </c>
      <c r="C132" s="9">
        <v>15</v>
      </c>
      <c r="D132" s="43"/>
      <c r="E132" s="37"/>
      <c r="F132" s="37"/>
    </row>
    <row r="133" spans="1:6" s="5" customFormat="1" ht="57.75" thickBot="1" x14ac:dyDescent="0.3">
      <c r="A133" s="53"/>
      <c r="B133" s="7" t="s">
        <v>81</v>
      </c>
      <c r="C133" s="8">
        <f>SUM(C126:C132)</f>
        <v>54</v>
      </c>
      <c r="D133" s="44"/>
      <c r="E133" s="38"/>
      <c r="F133" s="38"/>
    </row>
    <row r="134" spans="1:6" s="5" customFormat="1" ht="20.100000000000001" customHeight="1" thickBot="1" x14ac:dyDescent="0.3">
      <c r="A134" s="18"/>
      <c r="B134" s="6"/>
      <c r="E134" s="12"/>
      <c r="F134" s="23"/>
    </row>
    <row r="135" spans="1:6" s="12" customFormat="1" ht="15" customHeight="1" x14ac:dyDescent="0.25">
      <c r="A135" s="39" t="s">
        <v>46</v>
      </c>
      <c r="B135" s="32" t="s">
        <v>50</v>
      </c>
      <c r="C135" s="32">
        <v>15</v>
      </c>
      <c r="D135" s="42" t="s">
        <v>10</v>
      </c>
      <c r="E135" s="36">
        <v>52</v>
      </c>
      <c r="F135" s="36">
        <f>+C140*E135</f>
        <v>2080</v>
      </c>
    </row>
    <row r="136" spans="1:6" s="12" customFormat="1" ht="15" x14ac:dyDescent="0.25">
      <c r="A136" s="40"/>
      <c r="B136" s="33" t="s">
        <v>87</v>
      </c>
      <c r="C136" s="33">
        <v>4</v>
      </c>
      <c r="D136" s="43"/>
      <c r="E136" s="37"/>
      <c r="F136" s="37"/>
    </row>
    <row r="137" spans="1:6" s="12" customFormat="1" ht="15" x14ac:dyDescent="0.25">
      <c r="A137" s="40"/>
      <c r="B137" s="33" t="s">
        <v>50</v>
      </c>
      <c r="C137" s="33">
        <v>4</v>
      </c>
      <c r="D137" s="43"/>
      <c r="E137" s="37"/>
      <c r="F137" s="37"/>
    </row>
    <row r="138" spans="1:6" s="12" customFormat="1" ht="15" x14ac:dyDescent="0.25">
      <c r="A138" s="40"/>
      <c r="B138" s="33" t="s">
        <v>85</v>
      </c>
      <c r="C138" s="33">
        <v>4</v>
      </c>
      <c r="D138" s="43"/>
      <c r="E138" s="37"/>
      <c r="F138" s="37"/>
    </row>
    <row r="139" spans="1:6" s="5" customFormat="1" ht="15" x14ac:dyDescent="0.25">
      <c r="A139" s="40"/>
      <c r="B139" s="9" t="s">
        <v>79</v>
      </c>
      <c r="C139" s="9">
        <v>13</v>
      </c>
      <c r="D139" s="43"/>
      <c r="E139" s="37"/>
      <c r="F139" s="37"/>
    </row>
    <row r="140" spans="1:6" s="5" customFormat="1" ht="57.75" thickBot="1" x14ac:dyDescent="0.3">
      <c r="A140" s="41"/>
      <c r="B140" s="7" t="s">
        <v>81</v>
      </c>
      <c r="C140" s="8">
        <f>SUM(C135:C139)</f>
        <v>40</v>
      </c>
      <c r="D140" s="44"/>
      <c r="E140" s="38"/>
      <c r="F140" s="38"/>
    </row>
    <row r="141" spans="1:6" s="5" customFormat="1" ht="20.100000000000001" customHeight="1" thickBot="1" x14ac:dyDescent="0.3">
      <c r="A141" s="18"/>
      <c r="B141" s="6"/>
      <c r="E141" s="12"/>
      <c r="F141" s="23"/>
    </row>
    <row r="142" spans="1:6" s="12" customFormat="1" ht="30" customHeight="1" x14ac:dyDescent="0.25">
      <c r="A142" s="39" t="s">
        <v>7</v>
      </c>
      <c r="B142" s="32" t="s">
        <v>24</v>
      </c>
      <c r="C142" s="32">
        <v>40</v>
      </c>
      <c r="D142" s="42" t="s">
        <v>8</v>
      </c>
      <c r="E142" s="36">
        <v>156</v>
      </c>
      <c r="F142" s="36">
        <f>+C145*E142</f>
        <v>25740</v>
      </c>
    </row>
    <row r="143" spans="1:6" s="12" customFormat="1" ht="15" x14ac:dyDescent="0.25">
      <c r="A143" s="40"/>
      <c r="B143" s="33" t="s">
        <v>85</v>
      </c>
      <c r="C143" s="33">
        <v>50</v>
      </c>
      <c r="D143" s="43"/>
      <c r="E143" s="37"/>
      <c r="F143" s="37"/>
    </row>
    <row r="144" spans="1:6" s="5" customFormat="1" ht="15" x14ac:dyDescent="0.25">
      <c r="A144" s="40"/>
      <c r="B144" s="9" t="s">
        <v>79</v>
      </c>
      <c r="C144" s="9">
        <v>75</v>
      </c>
      <c r="D144" s="43"/>
      <c r="E144" s="37"/>
      <c r="F144" s="37"/>
    </row>
    <row r="145" spans="1:6" s="5" customFormat="1" ht="57.75" thickBot="1" x14ac:dyDescent="0.3">
      <c r="A145" s="41"/>
      <c r="B145" s="7" t="s">
        <v>81</v>
      </c>
      <c r="C145" s="8">
        <f>SUM(C142:C144)</f>
        <v>165</v>
      </c>
      <c r="D145" s="44"/>
      <c r="E145" s="38"/>
      <c r="F145" s="38"/>
    </row>
    <row r="146" spans="1:6" s="5" customFormat="1" ht="19.5" customHeight="1" thickBot="1" x14ac:dyDescent="0.3">
      <c r="A146" s="18"/>
      <c r="B146" s="6"/>
      <c r="E146" s="12"/>
      <c r="F146" s="23"/>
    </row>
    <row r="147" spans="1:6" s="12" customFormat="1" ht="15" customHeight="1" x14ac:dyDescent="0.25">
      <c r="A147" s="39" t="s">
        <v>7</v>
      </c>
      <c r="B147" s="32" t="s">
        <v>85</v>
      </c>
      <c r="C147" s="32">
        <v>75</v>
      </c>
      <c r="D147" s="42" t="s">
        <v>9</v>
      </c>
      <c r="E147" s="36">
        <v>104</v>
      </c>
      <c r="F147" s="36">
        <f>+E147*C150</f>
        <v>18616</v>
      </c>
    </row>
    <row r="148" spans="1:6" s="12" customFormat="1" ht="15" x14ac:dyDescent="0.25">
      <c r="A148" s="40"/>
      <c r="B148" s="33" t="s">
        <v>23</v>
      </c>
      <c r="C148" s="33">
        <v>64</v>
      </c>
      <c r="D148" s="43"/>
      <c r="E148" s="37"/>
      <c r="F148" s="37"/>
    </row>
    <row r="149" spans="1:6" s="5" customFormat="1" ht="15" x14ac:dyDescent="0.25">
      <c r="A149" s="40"/>
      <c r="B149" s="9" t="s">
        <v>79</v>
      </c>
      <c r="C149" s="9">
        <v>40</v>
      </c>
      <c r="D149" s="43"/>
      <c r="E149" s="37"/>
      <c r="F149" s="37"/>
    </row>
    <row r="150" spans="1:6" s="5" customFormat="1" ht="57.75" thickBot="1" x14ac:dyDescent="0.3">
      <c r="A150" s="41"/>
      <c r="B150" s="7" t="s">
        <v>81</v>
      </c>
      <c r="C150" s="8">
        <f>SUM(C147:C149)</f>
        <v>179</v>
      </c>
      <c r="D150" s="44"/>
      <c r="E150" s="38"/>
      <c r="F150" s="38"/>
    </row>
    <row r="151" spans="1:6" s="5" customFormat="1" ht="20.100000000000001" customHeight="1" thickBot="1" x14ac:dyDescent="0.3">
      <c r="A151" s="18"/>
      <c r="B151" s="6"/>
      <c r="E151" s="12"/>
      <c r="F151" s="23"/>
    </row>
    <row r="152" spans="1:6" s="12" customFormat="1" ht="15" customHeight="1" x14ac:dyDescent="0.25">
      <c r="A152" s="51" t="s">
        <v>22</v>
      </c>
      <c r="B152" s="32" t="s">
        <v>85</v>
      </c>
      <c r="C152" s="32">
        <v>2</v>
      </c>
      <c r="D152" s="42" t="s">
        <v>4</v>
      </c>
      <c r="E152" s="36">
        <v>260</v>
      </c>
      <c r="F152" s="36">
        <f>+E152*C161</f>
        <v>9360</v>
      </c>
    </row>
    <row r="153" spans="1:6" s="12" customFormat="1" ht="30" x14ac:dyDescent="0.25">
      <c r="A153" s="52"/>
      <c r="B153" s="33" t="s">
        <v>14</v>
      </c>
      <c r="C153" s="33">
        <v>4</v>
      </c>
      <c r="D153" s="43"/>
      <c r="E153" s="37"/>
      <c r="F153" s="37"/>
    </row>
    <row r="154" spans="1:6" s="12" customFormat="1" ht="15" x14ac:dyDescent="0.25">
      <c r="A154" s="52"/>
      <c r="B154" s="33" t="s">
        <v>85</v>
      </c>
      <c r="C154" s="33">
        <v>4</v>
      </c>
      <c r="D154" s="43"/>
      <c r="E154" s="37"/>
      <c r="F154" s="37"/>
    </row>
    <row r="155" spans="1:6" s="12" customFormat="1" ht="15" x14ac:dyDescent="0.25">
      <c r="A155" s="52"/>
      <c r="B155" s="33" t="s">
        <v>15</v>
      </c>
      <c r="C155" s="33">
        <v>6</v>
      </c>
      <c r="D155" s="43"/>
      <c r="E155" s="37"/>
      <c r="F155" s="37"/>
    </row>
    <row r="156" spans="1:6" s="12" customFormat="1" ht="15" x14ac:dyDescent="0.25">
      <c r="A156" s="52"/>
      <c r="B156" s="33" t="s">
        <v>88</v>
      </c>
      <c r="C156" s="33">
        <v>6</v>
      </c>
      <c r="D156" s="43"/>
      <c r="E156" s="37"/>
      <c r="F156" s="37"/>
    </row>
    <row r="157" spans="1:6" s="12" customFormat="1" ht="15" x14ac:dyDescent="0.25">
      <c r="A157" s="52"/>
      <c r="B157" s="33" t="s">
        <v>15</v>
      </c>
      <c r="C157" s="33">
        <v>6</v>
      </c>
      <c r="D157" s="43"/>
      <c r="E157" s="37"/>
      <c r="F157" s="37"/>
    </row>
    <row r="158" spans="1:6" s="12" customFormat="1" ht="15" x14ac:dyDescent="0.25">
      <c r="A158" s="52"/>
      <c r="B158" s="33" t="s">
        <v>88</v>
      </c>
      <c r="C158" s="33">
        <v>6</v>
      </c>
      <c r="D158" s="43"/>
      <c r="E158" s="37"/>
      <c r="F158" s="37"/>
    </row>
    <row r="159" spans="1:6" s="12" customFormat="1" ht="15" x14ac:dyDescent="0.25">
      <c r="A159" s="52"/>
      <c r="B159" s="33" t="s">
        <v>85</v>
      </c>
      <c r="C159" s="33">
        <v>0</v>
      </c>
      <c r="D159" s="43"/>
      <c r="E159" s="37"/>
      <c r="F159" s="37"/>
    </row>
    <row r="160" spans="1:6" s="5" customFormat="1" ht="15" x14ac:dyDescent="0.25">
      <c r="A160" s="52"/>
      <c r="B160" s="9" t="s">
        <v>79</v>
      </c>
      <c r="C160" s="9">
        <v>2</v>
      </c>
      <c r="D160" s="43"/>
      <c r="E160" s="37"/>
      <c r="F160" s="37"/>
    </row>
    <row r="161" spans="1:6" s="5" customFormat="1" ht="57.75" thickBot="1" x14ac:dyDescent="0.3">
      <c r="A161" s="53"/>
      <c r="B161" s="7" t="s">
        <v>81</v>
      </c>
      <c r="C161" s="8">
        <f>SUM(C152:C160)</f>
        <v>36</v>
      </c>
      <c r="D161" s="44"/>
      <c r="E161" s="38"/>
      <c r="F161" s="38"/>
    </row>
    <row r="162" spans="1:6" s="5" customFormat="1" ht="20.100000000000001" customHeight="1" thickBot="1" x14ac:dyDescent="0.3">
      <c r="A162" s="18"/>
      <c r="B162" s="6"/>
      <c r="E162" s="12"/>
      <c r="F162" s="23"/>
    </row>
    <row r="163" spans="1:6" s="12" customFormat="1" ht="42" customHeight="1" thickBot="1" x14ac:dyDescent="0.3">
      <c r="A163" s="20" t="s">
        <v>51</v>
      </c>
      <c r="B163" s="2" t="s">
        <v>52</v>
      </c>
      <c r="C163" s="2" t="s">
        <v>80</v>
      </c>
      <c r="D163" s="2" t="s">
        <v>53</v>
      </c>
      <c r="E163" s="3">
        <v>104</v>
      </c>
      <c r="F163" s="3"/>
    </row>
    <row r="164" spans="1:6" s="5" customFormat="1" ht="20.100000000000001" customHeight="1" thickBot="1" x14ac:dyDescent="0.3">
      <c r="A164" s="18"/>
      <c r="B164" s="6"/>
      <c r="E164" s="12"/>
      <c r="F164" s="23"/>
    </row>
    <row r="165" spans="1:6" s="12" customFormat="1" ht="15" customHeight="1" x14ac:dyDescent="0.25">
      <c r="A165" s="51" t="s">
        <v>54</v>
      </c>
      <c r="B165" s="32" t="s">
        <v>21</v>
      </c>
      <c r="C165" s="32">
        <v>4</v>
      </c>
      <c r="D165" s="42" t="s">
        <v>4</v>
      </c>
      <c r="E165" s="36">
        <v>260</v>
      </c>
      <c r="F165" s="36">
        <f>+E165*C177</f>
        <v>11700</v>
      </c>
    </row>
    <row r="166" spans="1:6" s="12" customFormat="1" ht="15" x14ac:dyDescent="0.25">
      <c r="A166" s="52"/>
      <c r="B166" s="33" t="s">
        <v>55</v>
      </c>
      <c r="C166" s="33">
        <v>7</v>
      </c>
      <c r="D166" s="43"/>
      <c r="E166" s="37"/>
      <c r="F166" s="37"/>
    </row>
    <row r="167" spans="1:6" s="12" customFormat="1" ht="15" x14ac:dyDescent="0.25">
      <c r="A167" s="52"/>
      <c r="B167" s="33" t="s">
        <v>56</v>
      </c>
      <c r="C167" s="33">
        <v>10</v>
      </c>
      <c r="D167" s="43"/>
      <c r="E167" s="37"/>
      <c r="F167" s="37"/>
    </row>
    <row r="168" spans="1:6" s="12" customFormat="1" ht="15" x14ac:dyDescent="0.25">
      <c r="A168" s="52"/>
      <c r="B168" s="33" t="s">
        <v>18</v>
      </c>
      <c r="C168" s="33">
        <v>6</v>
      </c>
      <c r="D168" s="43"/>
      <c r="E168" s="37"/>
      <c r="F168" s="37"/>
    </row>
    <row r="169" spans="1:6" s="12" customFormat="1" ht="15" x14ac:dyDescent="0.25">
      <c r="A169" s="52"/>
      <c r="B169" s="33" t="s">
        <v>57</v>
      </c>
      <c r="C169" s="33">
        <v>0</v>
      </c>
      <c r="D169" s="43"/>
      <c r="E169" s="37"/>
      <c r="F169" s="37"/>
    </row>
    <row r="170" spans="1:6" s="12" customFormat="1" ht="15" x14ac:dyDescent="0.25">
      <c r="A170" s="52"/>
      <c r="B170" s="33" t="s">
        <v>55</v>
      </c>
      <c r="C170" s="33">
        <v>6</v>
      </c>
      <c r="D170" s="43"/>
      <c r="E170" s="37"/>
      <c r="F170" s="37"/>
    </row>
    <row r="171" spans="1:6" s="12" customFormat="1" ht="15" x14ac:dyDescent="0.25">
      <c r="A171" s="52"/>
      <c r="B171" s="33" t="s">
        <v>21</v>
      </c>
      <c r="C171" s="33">
        <v>7</v>
      </c>
      <c r="D171" s="43"/>
      <c r="E171" s="37"/>
      <c r="F171" s="37"/>
    </row>
    <row r="172" spans="1:6" s="12" customFormat="1" ht="15" x14ac:dyDescent="0.25">
      <c r="A172" s="52"/>
      <c r="B172" s="33" t="s">
        <v>57</v>
      </c>
      <c r="C172" s="33">
        <v>0</v>
      </c>
      <c r="D172" s="43"/>
      <c r="E172" s="37"/>
      <c r="F172" s="37"/>
    </row>
    <row r="173" spans="1:6" s="12" customFormat="1" ht="15" x14ac:dyDescent="0.25">
      <c r="A173" s="52"/>
      <c r="B173" s="33" t="s">
        <v>18</v>
      </c>
      <c r="C173" s="33">
        <v>0</v>
      </c>
      <c r="D173" s="43"/>
      <c r="E173" s="37"/>
      <c r="F173" s="37"/>
    </row>
    <row r="174" spans="1:6" s="12" customFormat="1" ht="15" x14ac:dyDescent="0.25">
      <c r="A174" s="52"/>
      <c r="B174" s="33" t="s">
        <v>21</v>
      </c>
      <c r="C174" s="33">
        <v>1</v>
      </c>
      <c r="D174" s="43"/>
      <c r="E174" s="37"/>
      <c r="F174" s="37"/>
    </row>
    <row r="175" spans="1:6" s="12" customFormat="1" ht="15" x14ac:dyDescent="0.25">
      <c r="A175" s="52"/>
      <c r="B175" s="33" t="s">
        <v>18</v>
      </c>
      <c r="C175" s="33">
        <v>1</v>
      </c>
      <c r="D175" s="43"/>
      <c r="E175" s="37"/>
      <c r="F175" s="37"/>
    </row>
    <row r="176" spans="1:6" s="5" customFormat="1" ht="15" x14ac:dyDescent="0.25">
      <c r="A176" s="52"/>
      <c r="B176" s="9" t="s">
        <v>79</v>
      </c>
      <c r="C176" s="9">
        <v>3</v>
      </c>
      <c r="D176" s="43"/>
      <c r="E176" s="37"/>
      <c r="F176" s="37"/>
    </row>
    <row r="177" spans="1:6" s="5" customFormat="1" ht="57.75" thickBot="1" x14ac:dyDescent="0.3">
      <c r="A177" s="53"/>
      <c r="B177" s="7" t="s">
        <v>81</v>
      </c>
      <c r="C177" s="8">
        <f>SUM(C165:C176)</f>
        <v>45</v>
      </c>
      <c r="D177" s="44"/>
      <c r="E177" s="38"/>
      <c r="F177" s="38"/>
    </row>
    <row r="178" spans="1:6" s="5" customFormat="1" ht="20.100000000000001" customHeight="1" thickBot="1" x14ac:dyDescent="0.3">
      <c r="A178" s="18"/>
      <c r="B178" s="6"/>
      <c r="E178" s="12"/>
      <c r="F178" s="23"/>
    </row>
    <row r="179" spans="1:6" s="12" customFormat="1" ht="15" customHeight="1" x14ac:dyDescent="0.25">
      <c r="A179" s="51" t="s">
        <v>54</v>
      </c>
      <c r="B179" s="34" t="s">
        <v>58</v>
      </c>
      <c r="C179" s="32">
        <v>2</v>
      </c>
      <c r="D179" s="42" t="s">
        <v>10</v>
      </c>
      <c r="E179" s="36">
        <v>52</v>
      </c>
      <c r="F179" s="36">
        <f>+E179*C189</f>
        <v>9516</v>
      </c>
    </row>
    <row r="180" spans="1:6" s="12" customFormat="1" ht="15" x14ac:dyDescent="0.25">
      <c r="A180" s="52"/>
      <c r="B180" s="35" t="s">
        <v>59</v>
      </c>
      <c r="C180" s="33">
        <v>18</v>
      </c>
      <c r="D180" s="43"/>
      <c r="E180" s="37"/>
      <c r="F180" s="37"/>
    </row>
    <row r="181" spans="1:6" s="12" customFormat="1" ht="15" x14ac:dyDescent="0.25">
      <c r="A181" s="52"/>
      <c r="B181" s="33" t="s">
        <v>62</v>
      </c>
      <c r="C181" s="33">
        <v>11</v>
      </c>
      <c r="D181" s="43"/>
      <c r="E181" s="37"/>
      <c r="F181" s="37"/>
    </row>
    <row r="182" spans="1:6" s="12" customFormat="1" ht="15" x14ac:dyDescent="0.25">
      <c r="A182" s="52"/>
      <c r="B182" s="33" t="s">
        <v>63</v>
      </c>
      <c r="C182" s="33">
        <v>13</v>
      </c>
      <c r="D182" s="43"/>
      <c r="E182" s="37"/>
      <c r="F182" s="37"/>
    </row>
    <row r="183" spans="1:6" s="12" customFormat="1" ht="15" x14ac:dyDescent="0.25">
      <c r="A183" s="52"/>
      <c r="B183" s="33" t="s">
        <v>64</v>
      </c>
      <c r="C183" s="33">
        <v>12</v>
      </c>
      <c r="D183" s="43"/>
      <c r="E183" s="37"/>
      <c r="F183" s="37"/>
    </row>
    <row r="184" spans="1:6" s="12" customFormat="1" ht="15" x14ac:dyDescent="0.25">
      <c r="A184" s="52"/>
      <c r="B184" s="33" t="s">
        <v>65</v>
      </c>
      <c r="C184" s="33">
        <v>24</v>
      </c>
      <c r="D184" s="43"/>
      <c r="E184" s="37"/>
      <c r="F184" s="37"/>
    </row>
    <row r="185" spans="1:6" s="12" customFormat="1" ht="15" x14ac:dyDescent="0.25">
      <c r="A185" s="52"/>
      <c r="B185" s="33" t="s">
        <v>66</v>
      </c>
      <c r="C185" s="33">
        <v>40</v>
      </c>
      <c r="D185" s="43"/>
      <c r="E185" s="37"/>
      <c r="F185" s="37"/>
    </row>
    <row r="186" spans="1:6" s="12" customFormat="1" ht="15" x14ac:dyDescent="0.25">
      <c r="A186" s="52"/>
      <c r="B186" s="33" t="s">
        <v>61</v>
      </c>
      <c r="C186" s="33">
        <v>25</v>
      </c>
      <c r="D186" s="43"/>
      <c r="E186" s="37"/>
      <c r="F186" s="37"/>
    </row>
    <row r="187" spans="1:6" s="12" customFormat="1" ht="15" x14ac:dyDescent="0.25">
      <c r="A187" s="52"/>
      <c r="B187" s="33" t="s">
        <v>60</v>
      </c>
      <c r="C187" s="33">
        <v>33</v>
      </c>
      <c r="D187" s="43"/>
      <c r="E187" s="37"/>
      <c r="F187" s="37"/>
    </row>
    <row r="188" spans="1:6" s="5" customFormat="1" ht="15" x14ac:dyDescent="0.25">
      <c r="A188" s="52"/>
      <c r="B188" s="9" t="s">
        <v>79</v>
      </c>
      <c r="C188" s="9">
        <v>5</v>
      </c>
      <c r="D188" s="43"/>
      <c r="E188" s="37"/>
      <c r="F188" s="37"/>
    </row>
    <row r="189" spans="1:6" s="5" customFormat="1" ht="57.75" thickBot="1" x14ac:dyDescent="0.3">
      <c r="A189" s="53"/>
      <c r="B189" s="7" t="s">
        <v>81</v>
      </c>
      <c r="C189" s="8">
        <f>SUM(C179:C188)</f>
        <v>183</v>
      </c>
      <c r="D189" s="44"/>
      <c r="E189" s="38"/>
      <c r="F189" s="38"/>
    </row>
    <row r="190" spans="1:6" s="5" customFormat="1" ht="20.100000000000001" customHeight="1" thickBot="1" x14ac:dyDescent="0.3">
      <c r="A190" s="18"/>
      <c r="B190" s="6"/>
      <c r="E190" s="12"/>
      <c r="F190" s="23"/>
    </row>
    <row r="191" spans="1:6" s="12" customFormat="1" ht="15" customHeight="1" x14ac:dyDescent="0.25">
      <c r="A191" s="51" t="s">
        <v>54</v>
      </c>
      <c r="B191" s="34" t="s">
        <v>58</v>
      </c>
      <c r="C191" s="32">
        <v>2</v>
      </c>
      <c r="D191" s="42" t="s">
        <v>10</v>
      </c>
      <c r="E191" s="36">
        <v>52</v>
      </c>
      <c r="F191" s="36">
        <f>+E191*C197</f>
        <v>5616</v>
      </c>
    </row>
    <row r="192" spans="1:6" s="12" customFormat="1" ht="15" x14ac:dyDescent="0.25">
      <c r="A192" s="52"/>
      <c r="B192" s="33" t="s">
        <v>61</v>
      </c>
      <c r="C192" s="33">
        <v>32</v>
      </c>
      <c r="D192" s="43"/>
      <c r="E192" s="37"/>
      <c r="F192" s="37"/>
    </row>
    <row r="193" spans="1:6" s="12" customFormat="1" ht="15" x14ac:dyDescent="0.25">
      <c r="A193" s="52"/>
      <c r="B193" s="33" t="s">
        <v>66</v>
      </c>
      <c r="C193" s="33">
        <v>25</v>
      </c>
      <c r="D193" s="43"/>
      <c r="E193" s="37"/>
      <c r="F193" s="37"/>
    </row>
    <row r="194" spans="1:6" s="12" customFormat="1" ht="15" x14ac:dyDescent="0.25">
      <c r="A194" s="52"/>
      <c r="B194" s="33" t="s">
        <v>64</v>
      </c>
      <c r="C194" s="33">
        <v>17</v>
      </c>
      <c r="D194" s="43"/>
      <c r="E194" s="37"/>
      <c r="F194" s="37"/>
    </row>
    <row r="195" spans="1:6" s="12" customFormat="1" ht="15" x14ac:dyDescent="0.25">
      <c r="A195" s="52"/>
      <c r="B195" s="33" t="s">
        <v>63</v>
      </c>
      <c r="C195" s="33">
        <v>12</v>
      </c>
      <c r="D195" s="43"/>
      <c r="E195" s="37"/>
      <c r="F195" s="37"/>
    </row>
    <row r="196" spans="1:6" s="5" customFormat="1" ht="15" x14ac:dyDescent="0.25">
      <c r="A196" s="52"/>
      <c r="B196" s="9" t="s">
        <v>79</v>
      </c>
      <c r="C196" s="9">
        <v>20</v>
      </c>
      <c r="D196" s="43"/>
      <c r="E196" s="37"/>
      <c r="F196" s="37"/>
    </row>
    <row r="197" spans="1:6" s="5" customFormat="1" ht="57.75" thickBot="1" x14ac:dyDescent="0.3">
      <c r="A197" s="53"/>
      <c r="B197" s="7" t="s">
        <v>81</v>
      </c>
      <c r="C197" s="8">
        <f>SUM(C191:C196)</f>
        <v>108</v>
      </c>
      <c r="D197" s="44"/>
      <c r="E197" s="38"/>
      <c r="F197" s="38"/>
    </row>
    <row r="198" spans="1:6" s="5" customFormat="1" ht="20.100000000000001" customHeight="1" thickBot="1" x14ac:dyDescent="0.3">
      <c r="A198" s="18"/>
      <c r="B198" s="6"/>
      <c r="E198" s="12"/>
      <c r="F198" s="23"/>
    </row>
    <row r="199" spans="1:6" s="12" customFormat="1" ht="15" customHeight="1" x14ac:dyDescent="0.25">
      <c r="A199" s="51" t="s">
        <v>54</v>
      </c>
      <c r="B199" s="34" t="s">
        <v>58</v>
      </c>
      <c r="C199" s="32">
        <v>2</v>
      </c>
      <c r="D199" s="42" t="s">
        <v>10</v>
      </c>
      <c r="E199" s="36">
        <v>52</v>
      </c>
      <c r="F199" s="36">
        <f>+E199*C204</f>
        <v>4524</v>
      </c>
    </row>
    <row r="200" spans="1:6" s="12" customFormat="1" ht="15" x14ac:dyDescent="0.25">
      <c r="A200" s="52"/>
      <c r="B200" s="33" t="s">
        <v>66</v>
      </c>
      <c r="C200" s="33">
        <v>36</v>
      </c>
      <c r="D200" s="43"/>
      <c r="E200" s="37"/>
      <c r="F200" s="37"/>
    </row>
    <row r="201" spans="1:6" s="12" customFormat="1" ht="15" x14ac:dyDescent="0.25">
      <c r="A201" s="52"/>
      <c r="B201" s="33" t="s">
        <v>64</v>
      </c>
      <c r="C201" s="33">
        <v>17</v>
      </c>
      <c r="D201" s="43"/>
      <c r="E201" s="37"/>
      <c r="F201" s="37"/>
    </row>
    <row r="202" spans="1:6" s="12" customFormat="1" ht="15" x14ac:dyDescent="0.25">
      <c r="A202" s="52"/>
      <c r="B202" s="33" t="s">
        <v>63</v>
      </c>
      <c r="C202" s="33">
        <v>12</v>
      </c>
      <c r="D202" s="43"/>
      <c r="E202" s="37"/>
      <c r="F202" s="37"/>
    </row>
    <row r="203" spans="1:6" s="5" customFormat="1" ht="15" x14ac:dyDescent="0.25">
      <c r="A203" s="52"/>
      <c r="B203" s="9" t="s">
        <v>79</v>
      </c>
      <c r="C203" s="9">
        <v>20</v>
      </c>
      <c r="D203" s="43"/>
      <c r="E203" s="37"/>
      <c r="F203" s="37"/>
    </row>
    <row r="204" spans="1:6" s="5" customFormat="1" ht="57.75" thickBot="1" x14ac:dyDescent="0.3">
      <c r="A204" s="53"/>
      <c r="B204" s="7" t="s">
        <v>81</v>
      </c>
      <c r="C204" s="8">
        <f>SUM(C199:C203)</f>
        <v>87</v>
      </c>
      <c r="D204" s="44"/>
      <c r="E204" s="38"/>
      <c r="F204" s="38"/>
    </row>
    <row r="205" spans="1:6" s="5" customFormat="1" ht="20.100000000000001" customHeight="1" thickBot="1" x14ac:dyDescent="0.3">
      <c r="A205" s="18"/>
      <c r="B205" s="6"/>
      <c r="E205" s="12"/>
      <c r="F205" s="23"/>
    </row>
    <row r="206" spans="1:6" s="12" customFormat="1" ht="15" customHeight="1" x14ac:dyDescent="0.25">
      <c r="A206" s="51" t="s">
        <v>54</v>
      </c>
      <c r="B206" s="34" t="s">
        <v>58</v>
      </c>
      <c r="C206" s="32">
        <v>2</v>
      </c>
      <c r="D206" s="42" t="s">
        <v>10</v>
      </c>
      <c r="E206" s="36">
        <v>52</v>
      </c>
      <c r="F206" s="36">
        <f>+E206*C213</f>
        <v>5304</v>
      </c>
    </row>
    <row r="207" spans="1:6" s="12" customFormat="1" ht="15" x14ac:dyDescent="0.25">
      <c r="A207" s="52"/>
      <c r="B207" s="33" t="s">
        <v>64</v>
      </c>
      <c r="C207" s="33">
        <v>20</v>
      </c>
      <c r="D207" s="43"/>
      <c r="E207" s="37"/>
      <c r="F207" s="37"/>
    </row>
    <row r="208" spans="1:6" s="12" customFormat="1" ht="15" x14ac:dyDescent="0.25">
      <c r="A208" s="52"/>
      <c r="B208" s="33" t="s">
        <v>66</v>
      </c>
      <c r="C208" s="33">
        <v>17</v>
      </c>
      <c r="D208" s="43"/>
      <c r="E208" s="37"/>
      <c r="F208" s="37"/>
    </row>
    <row r="209" spans="1:6" s="12" customFormat="1" ht="15" x14ac:dyDescent="0.25">
      <c r="A209" s="52"/>
      <c r="B209" s="35" t="s">
        <v>59</v>
      </c>
      <c r="C209" s="33">
        <v>20</v>
      </c>
      <c r="D209" s="43"/>
      <c r="E209" s="37"/>
      <c r="F209" s="37"/>
    </row>
    <row r="210" spans="1:6" s="12" customFormat="1" ht="15" x14ac:dyDescent="0.25">
      <c r="A210" s="52"/>
      <c r="B210" s="33" t="s">
        <v>63</v>
      </c>
      <c r="C210" s="33">
        <v>17</v>
      </c>
      <c r="D210" s="43"/>
      <c r="E210" s="37"/>
      <c r="F210" s="37"/>
    </row>
    <row r="211" spans="1:6" s="12" customFormat="1" ht="15" x14ac:dyDescent="0.25">
      <c r="A211" s="52"/>
      <c r="B211" s="33" t="s">
        <v>60</v>
      </c>
      <c r="C211" s="33">
        <v>21</v>
      </c>
      <c r="D211" s="43"/>
      <c r="E211" s="37"/>
      <c r="F211" s="37"/>
    </row>
    <row r="212" spans="1:6" s="5" customFormat="1" ht="15" x14ac:dyDescent="0.25">
      <c r="A212" s="52"/>
      <c r="B212" s="9" t="s">
        <v>79</v>
      </c>
      <c r="C212" s="9">
        <v>5</v>
      </c>
      <c r="D212" s="43"/>
      <c r="E212" s="37"/>
      <c r="F212" s="37"/>
    </row>
    <row r="213" spans="1:6" s="5" customFormat="1" ht="57.75" thickBot="1" x14ac:dyDescent="0.3">
      <c r="A213" s="53"/>
      <c r="B213" s="7" t="s">
        <v>81</v>
      </c>
      <c r="C213" s="8">
        <f>SUM(C206:C212)</f>
        <v>102</v>
      </c>
      <c r="D213" s="44"/>
      <c r="E213" s="38"/>
      <c r="F213" s="38"/>
    </row>
    <row r="214" spans="1:6" s="5" customFormat="1" ht="20.100000000000001" customHeight="1" thickBot="1" x14ac:dyDescent="0.3">
      <c r="A214" s="18"/>
      <c r="B214" s="6"/>
      <c r="E214" s="12"/>
      <c r="F214" s="23"/>
    </row>
    <row r="215" spans="1:6" s="12" customFormat="1" ht="15" customHeight="1" x14ac:dyDescent="0.25">
      <c r="A215" s="51" t="s">
        <v>54</v>
      </c>
      <c r="B215" s="34" t="s">
        <v>58</v>
      </c>
      <c r="C215" s="32">
        <v>2</v>
      </c>
      <c r="D215" s="42" t="s">
        <v>10</v>
      </c>
      <c r="E215" s="36">
        <v>52</v>
      </c>
      <c r="F215" s="36">
        <f>+E215*C220</f>
        <v>2444</v>
      </c>
    </row>
    <row r="216" spans="1:6" s="12" customFormat="1" ht="15" x14ac:dyDescent="0.25">
      <c r="A216" s="52"/>
      <c r="B216" s="33" t="s">
        <v>64</v>
      </c>
      <c r="C216" s="33">
        <v>20</v>
      </c>
      <c r="D216" s="43"/>
      <c r="E216" s="37"/>
      <c r="F216" s="37"/>
    </row>
    <row r="217" spans="1:6" s="12" customFormat="1" ht="15" x14ac:dyDescent="0.25">
      <c r="A217" s="52"/>
      <c r="B217" s="33" t="s">
        <v>67</v>
      </c>
      <c r="C217" s="33">
        <v>4</v>
      </c>
      <c r="D217" s="43"/>
      <c r="E217" s="37"/>
      <c r="F217" s="37"/>
    </row>
    <row r="218" spans="1:6" s="12" customFormat="1" ht="15" x14ac:dyDescent="0.25">
      <c r="A218" s="52"/>
      <c r="B218" s="33" t="s">
        <v>60</v>
      </c>
      <c r="C218" s="33">
        <v>16</v>
      </c>
      <c r="D218" s="43"/>
      <c r="E218" s="37"/>
      <c r="F218" s="37"/>
    </row>
    <row r="219" spans="1:6" s="5" customFormat="1" ht="15" x14ac:dyDescent="0.25">
      <c r="A219" s="52"/>
      <c r="B219" s="9" t="s">
        <v>79</v>
      </c>
      <c r="C219" s="9">
        <v>5</v>
      </c>
      <c r="D219" s="43"/>
      <c r="E219" s="37"/>
      <c r="F219" s="37"/>
    </row>
    <row r="220" spans="1:6" s="5" customFormat="1" ht="57.75" thickBot="1" x14ac:dyDescent="0.3">
      <c r="A220" s="53"/>
      <c r="B220" s="7" t="s">
        <v>81</v>
      </c>
      <c r="C220" s="8">
        <f>SUM(C215:C219)</f>
        <v>47</v>
      </c>
      <c r="D220" s="44"/>
      <c r="E220" s="38"/>
      <c r="F220" s="38"/>
    </row>
    <row r="221" spans="1:6" s="5" customFormat="1" ht="20.100000000000001" customHeight="1" thickBot="1" x14ac:dyDescent="0.3">
      <c r="A221" s="18"/>
      <c r="B221" s="6"/>
      <c r="E221" s="12"/>
      <c r="F221" s="23"/>
    </row>
    <row r="222" spans="1:6" s="12" customFormat="1" ht="15" customHeight="1" x14ac:dyDescent="0.25">
      <c r="A222" s="51" t="s">
        <v>54</v>
      </c>
      <c r="B222" s="34" t="s">
        <v>68</v>
      </c>
      <c r="C222" s="32">
        <v>36</v>
      </c>
      <c r="D222" s="42" t="s">
        <v>53</v>
      </c>
      <c r="E222" s="36">
        <v>104</v>
      </c>
      <c r="F222" s="36">
        <f>+E222*C224</f>
        <v>7488</v>
      </c>
    </row>
    <row r="223" spans="1:6" s="5" customFormat="1" ht="20.100000000000001" customHeight="1" x14ac:dyDescent="0.25">
      <c r="A223" s="52"/>
      <c r="B223" s="9" t="s">
        <v>79</v>
      </c>
      <c r="C223" s="9">
        <v>36</v>
      </c>
      <c r="D223" s="43"/>
      <c r="E223" s="37"/>
      <c r="F223" s="37"/>
    </row>
    <row r="224" spans="1:6" s="5" customFormat="1" ht="57.75" thickBot="1" x14ac:dyDescent="0.3">
      <c r="A224" s="53"/>
      <c r="B224" s="7" t="s">
        <v>81</v>
      </c>
      <c r="C224" s="8">
        <f>SUM(C222:C223)</f>
        <v>72</v>
      </c>
      <c r="D224" s="44"/>
      <c r="E224" s="38"/>
      <c r="F224" s="38"/>
    </row>
    <row r="225" spans="1:6" s="5" customFormat="1" ht="20.100000000000001" customHeight="1" thickBot="1" x14ac:dyDescent="0.3">
      <c r="A225" s="18"/>
      <c r="B225" s="6"/>
      <c r="E225" s="12"/>
      <c r="F225" s="23"/>
    </row>
    <row r="226" spans="1:6" s="12" customFormat="1" ht="15" customHeight="1" x14ac:dyDescent="0.25">
      <c r="A226" s="51" t="s">
        <v>54</v>
      </c>
      <c r="B226" s="34" t="s">
        <v>69</v>
      </c>
      <c r="C226" s="32">
        <v>80</v>
      </c>
      <c r="D226" s="42" t="s">
        <v>53</v>
      </c>
      <c r="E226" s="36">
        <v>104</v>
      </c>
      <c r="F226" s="36">
        <f>+E226*C229</f>
        <v>15392</v>
      </c>
    </row>
    <row r="227" spans="1:6" s="12" customFormat="1" ht="15" x14ac:dyDescent="0.25">
      <c r="A227" s="52"/>
      <c r="B227" s="35" t="s">
        <v>68</v>
      </c>
      <c r="C227" s="33">
        <v>32</v>
      </c>
      <c r="D227" s="43"/>
      <c r="E227" s="37"/>
      <c r="F227" s="37"/>
    </row>
    <row r="228" spans="1:6" s="5" customFormat="1" ht="15" x14ac:dyDescent="0.25">
      <c r="A228" s="52"/>
      <c r="B228" s="9" t="s">
        <v>79</v>
      </c>
      <c r="C228" s="9">
        <v>36</v>
      </c>
      <c r="D228" s="43"/>
      <c r="E228" s="37"/>
      <c r="F228" s="37"/>
    </row>
    <row r="229" spans="1:6" s="5" customFormat="1" ht="57.75" thickBot="1" x14ac:dyDescent="0.3">
      <c r="A229" s="53"/>
      <c r="B229" s="7" t="s">
        <v>81</v>
      </c>
      <c r="C229" s="8">
        <f>SUM(C226:C228)</f>
        <v>148</v>
      </c>
      <c r="D229" s="44"/>
      <c r="E229" s="38"/>
      <c r="F229" s="38"/>
    </row>
    <row r="230" spans="1:6" s="5" customFormat="1" ht="20.100000000000001" customHeight="1" thickBot="1" x14ac:dyDescent="0.3">
      <c r="A230" s="18"/>
      <c r="B230" s="6"/>
      <c r="E230" s="12"/>
      <c r="F230" s="23"/>
    </row>
    <row r="231" spans="1:6" s="12" customFormat="1" ht="15" customHeight="1" x14ac:dyDescent="0.25">
      <c r="A231" s="51" t="s">
        <v>70</v>
      </c>
      <c r="B231" s="34" t="s">
        <v>71</v>
      </c>
      <c r="C231" s="34">
        <v>3</v>
      </c>
      <c r="D231" s="42" t="s">
        <v>53</v>
      </c>
      <c r="E231" s="54">
        <v>104</v>
      </c>
      <c r="F231" s="48">
        <f>+E231*C239</f>
        <v>6968</v>
      </c>
    </row>
    <row r="232" spans="1:6" s="12" customFormat="1" ht="15" x14ac:dyDescent="0.25">
      <c r="A232" s="52"/>
      <c r="B232" s="35" t="s">
        <v>72</v>
      </c>
      <c r="C232" s="35">
        <v>3</v>
      </c>
      <c r="D232" s="43"/>
      <c r="E232" s="55"/>
      <c r="F232" s="49"/>
    </row>
    <row r="233" spans="1:6" s="12" customFormat="1" ht="15" x14ac:dyDescent="0.25">
      <c r="A233" s="52"/>
      <c r="B233" s="35" t="s">
        <v>73</v>
      </c>
      <c r="C233" s="35">
        <v>3</v>
      </c>
      <c r="D233" s="43"/>
      <c r="E233" s="55"/>
      <c r="F233" s="49"/>
    </row>
    <row r="234" spans="1:6" s="12" customFormat="1" ht="15" x14ac:dyDescent="0.25">
      <c r="A234" s="52"/>
      <c r="B234" s="35" t="s">
        <v>74</v>
      </c>
      <c r="C234" s="35">
        <v>9</v>
      </c>
      <c r="D234" s="43"/>
      <c r="E234" s="55"/>
      <c r="F234" s="49"/>
    </row>
    <row r="235" spans="1:6" s="12" customFormat="1" ht="15" x14ac:dyDescent="0.25">
      <c r="A235" s="52"/>
      <c r="B235" s="35" t="s">
        <v>54</v>
      </c>
      <c r="C235" s="35">
        <v>11</v>
      </c>
      <c r="D235" s="43"/>
      <c r="E235" s="55"/>
      <c r="F235" s="49"/>
    </row>
    <row r="236" spans="1:6" s="12" customFormat="1" ht="15" x14ac:dyDescent="0.25">
      <c r="A236" s="52"/>
      <c r="B236" s="35" t="s">
        <v>75</v>
      </c>
      <c r="C236" s="35">
        <v>18</v>
      </c>
      <c r="D236" s="43"/>
      <c r="E236" s="55"/>
      <c r="F236" s="49"/>
    </row>
    <row r="237" spans="1:6" s="12" customFormat="1" ht="15" x14ac:dyDescent="0.25">
      <c r="A237" s="52"/>
      <c r="B237" s="35" t="s">
        <v>54</v>
      </c>
      <c r="C237" s="35">
        <v>18</v>
      </c>
      <c r="D237" s="43"/>
      <c r="E237" s="55"/>
      <c r="F237" s="49"/>
    </row>
    <row r="238" spans="1:6" s="5" customFormat="1" ht="15" x14ac:dyDescent="0.25">
      <c r="A238" s="52"/>
      <c r="B238" s="9" t="s">
        <v>79</v>
      </c>
      <c r="C238" s="9">
        <v>2</v>
      </c>
      <c r="D238" s="43"/>
      <c r="E238" s="55"/>
      <c r="F238" s="49"/>
    </row>
    <row r="239" spans="1:6" s="5" customFormat="1" ht="57.75" thickBot="1" x14ac:dyDescent="0.3">
      <c r="A239" s="53"/>
      <c r="B239" s="7" t="s">
        <v>81</v>
      </c>
      <c r="C239" s="8">
        <f>SUM(C231:C238)</f>
        <v>67</v>
      </c>
      <c r="D239" s="44"/>
      <c r="E239" s="56"/>
      <c r="F239" s="50"/>
    </row>
    <row r="240" spans="1:6" s="5" customFormat="1" ht="20.100000000000001" customHeight="1" thickBot="1" x14ac:dyDescent="0.3">
      <c r="A240" s="18"/>
      <c r="B240" s="6"/>
      <c r="E240" s="12"/>
      <c r="F240" s="23"/>
    </row>
    <row r="241" spans="1:6" s="12" customFormat="1" ht="15" customHeight="1" x14ac:dyDescent="0.25">
      <c r="A241" s="51" t="s">
        <v>70</v>
      </c>
      <c r="B241" s="34" t="s">
        <v>76</v>
      </c>
      <c r="C241" s="34">
        <v>12</v>
      </c>
      <c r="D241" s="42" t="s">
        <v>53</v>
      </c>
      <c r="E241" s="54">
        <v>104</v>
      </c>
      <c r="F241" s="45">
        <f>+E241*C247</f>
        <v>8008</v>
      </c>
    </row>
    <row r="242" spans="1:6" s="12" customFormat="1" ht="15" x14ac:dyDescent="0.25">
      <c r="A242" s="52"/>
      <c r="B242" s="35" t="s">
        <v>77</v>
      </c>
      <c r="C242" s="35">
        <v>12</v>
      </c>
      <c r="D242" s="43"/>
      <c r="E242" s="55"/>
      <c r="F242" s="46"/>
    </row>
    <row r="243" spans="1:6" s="12" customFormat="1" ht="15" x14ac:dyDescent="0.25">
      <c r="A243" s="52"/>
      <c r="B243" s="35" t="s">
        <v>78</v>
      </c>
      <c r="C243" s="35">
        <v>7</v>
      </c>
      <c r="D243" s="43"/>
      <c r="E243" s="55"/>
      <c r="F243" s="46"/>
    </row>
    <row r="244" spans="1:6" s="12" customFormat="1" ht="15" x14ac:dyDescent="0.25">
      <c r="A244" s="52"/>
      <c r="B244" s="35" t="s">
        <v>75</v>
      </c>
      <c r="C244" s="35">
        <v>26</v>
      </c>
      <c r="D244" s="43"/>
      <c r="E244" s="55"/>
      <c r="F244" s="46"/>
    </row>
    <row r="245" spans="1:6" s="12" customFormat="1" ht="15" x14ac:dyDescent="0.25">
      <c r="A245" s="52"/>
      <c r="B245" s="35" t="s">
        <v>54</v>
      </c>
      <c r="C245" s="35">
        <v>18</v>
      </c>
      <c r="D245" s="43"/>
      <c r="E245" s="55"/>
      <c r="F245" s="46"/>
    </row>
    <row r="246" spans="1:6" s="5" customFormat="1" ht="15" x14ac:dyDescent="0.25">
      <c r="A246" s="52"/>
      <c r="B246" s="9" t="s">
        <v>79</v>
      </c>
      <c r="C246" s="9">
        <v>2</v>
      </c>
      <c r="D246" s="43"/>
      <c r="E246" s="55"/>
      <c r="F246" s="46"/>
    </row>
    <row r="247" spans="1:6" s="5" customFormat="1" ht="57.75" thickBot="1" x14ac:dyDescent="0.3">
      <c r="A247" s="53"/>
      <c r="B247" s="7" t="s">
        <v>81</v>
      </c>
      <c r="C247" s="8">
        <f>SUM(C241:C246)</f>
        <v>77</v>
      </c>
      <c r="D247" s="44"/>
      <c r="E247" s="56"/>
      <c r="F247" s="47"/>
    </row>
    <row r="248" spans="1:6" s="5" customFormat="1" ht="20.100000000000001" customHeight="1" thickBot="1" x14ac:dyDescent="0.3">
      <c r="A248" s="18"/>
      <c r="B248" s="6"/>
      <c r="E248" s="12"/>
      <c r="F248" s="23"/>
    </row>
    <row r="249" spans="1:6" s="12" customFormat="1" ht="15" customHeight="1" x14ac:dyDescent="0.25">
      <c r="A249" s="51" t="s">
        <v>70</v>
      </c>
      <c r="B249" s="34" t="s">
        <v>75</v>
      </c>
      <c r="C249" s="34">
        <v>30</v>
      </c>
      <c r="D249" s="42" t="s">
        <v>10</v>
      </c>
      <c r="E249" s="54">
        <v>52</v>
      </c>
      <c r="F249" s="45">
        <f>+E249*C254</f>
        <v>4472</v>
      </c>
    </row>
    <row r="250" spans="1:6" s="12" customFormat="1" ht="15" x14ac:dyDescent="0.25">
      <c r="A250" s="52"/>
      <c r="B250" s="35" t="s">
        <v>54</v>
      </c>
      <c r="C250" s="35">
        <v>18</v>
      </c>
      <c r="D250" s="43"/>
      <c r="E250" s="55"/>
      <c r="F250" s="46"/>
    </row>
    <row r="251" spans="1:6" s="12" customFormat="1" ht="15" x14ac:dyDescent="0.25">
      <c r="A251" s="52"/>
      <c r="B251" s="35" t="s">
        <v>75</v>
      </c>
      <c r="C251" s="35">
        <v>18</v>
      </c>
      <c r="D251" s="43"/>
      <c r="E251" s="55"/>
      <c r="F251" s="46"/>
    </row>
    <row r="252" spans="1:6" s="12" customFormat="1" ht="15" x14ac:dyDescent="0.25">
      <c r="A252" s="52"/>
      <c r="B252" s="35" t="s">
        <v>54</v>
      </c>
      <c r="C252" s="35">
        <v>18</v>
      </c>
      <c r="D252" s="43"/>
      <c r="E252" s="55"/>
      <c r="F252" s="46"/>
    </row>
    <row r="253" spans="1:6" s="5" customFormat="1" ht="15" x14ac:dyDescent="0.25">
      <c r="A253" s="52"/>
      <c r="B253" s="9" t="s">
        <v>79</v>
      </c>
      <c r="C253" s="35">
        <v>2</v>
      </c>
      <c r="D253" s="43"/>
      <c r="E253" s="55"/>
      <c r="F253" s="46"/>
    </row>
    <row r="254" spans="1:6" s="5" customFormat="1" ht="57.75" thickBot="1" x14ac:dyDescent="0.3">
      <c r="A254" s="53"/>
      <c r="B254" s="7" t="s">
        <v>81</v>
      </c>
      <c r="C254" s="8">
        <f>SUM(C249:C253)</f>
        <v>86</v>
      </c>
      <c r="D254" s="44"/>
      <c r="E254" s="56"/>
      <c r="F254" s="47"/>
    </row>
    <row r="255" spans="1:6" s="5" customFormat="1" ht="20.100000000000001" customHeight="1" x14ac:dyDescent="0.25">
      <c r="A255" s="18"/>
      <c r="B255" s="6"/>
      <c r="E255" s="12"/>
      <c r="F255" s="23"/>
    </row>
    <row r="258" spans="6:6" x14ac:dyDescent="0.25">
      <c r="F258" s="24" t="s">
        <v>84</v>
      </c>
    </row>
    <row r="259" spans="6:6" ht="33.75" x14ac:dyDescent="0.25">
      <c r="F259" s="25">
        <f>SUM(F1:F258)</f>
        <v>392652</v>
      </c>
    </row>
  </sheetData>
  <sheetProtection algorithmName="SHA-512" hashValue="CuSbZCZ76XNQc8zDPmt7VjK3d3xx0aeBoRoAGBmV8+03b3GcLhK66+zbpT+SLdxgjsmOKLSfiNm/YXAK1/VUvg==" saltValue="Ue0KU7W9fchEhsgbB32xtw==" spinCount="100000" sheet="1" objects="1" scenarios="1"/>
  <mergeCells count="136">
    <mergeCell ref="D215:D220"/>
    <mergeCell ref="E215:E220"/>
    <mergeCell ref="A206:A213"/>
    <mergeCell ref="D206:D213"/>
    <mergeCell ref="A199:A204"/>
    <mergeCell ref="D199:D204"/>
    <mergeCell ref="E199:E204"/>
    <mergeCell ref="A249:A254"/>
    <mergeCell ref="D249:D254"/>
    <mergeCell ref="E249:E254"/>
    <mergeCell ref="A231:A239"/>
    <mergeCell ref="D231:D239"/>
    <mergeCell ref="E231:E239"/>
    <mergeCell ref="A241:A247"/>
    <mergeCell ref="D241:D247"/>
    <mergeCell ref="E241:E247"/>
    <mergeCell ref="A226:A229"/>
    <mergeCell ref="D226:D229"/>
    <mergeCell ref="E226:E229"/>
    <mergeCell ref="A222:A224"/>
    <mergeCell ref="D222:D224"/>
    <mergeCell ref="E222:E224"/>
    <mergeCell ref="E206:E213"/>
    <mergeCell ref="A215:A220"/>
    <mergeCell ref="A135:A140"/>
    <mergeCell ref="D135:D140"/>
    <mergeCell ref="E135:E140"/>
    <mergeCell ref="A142:A145"/>
    <mergeCell ref="D142:D145"/>
    <mergeCell ref="E142:E145"/>
    <mergeCell ref="F135:F140"/>
    <mergeCell ref="F142:F145"/>
    <mergeCell ref="A191:A197"/>
    <mergeCell ref="D191:D197"/>
    <mergeCell ref="E191:E197"/>
    <mergeCell ref="A147:A150"/>
    <mergeCell ref="D147:D150"/>
    <mergeCell ref="E147:E150"/>
    <mergeCell ref="A152:A161"/>
    <mergeCell ref="D152:D161"/>
    <mergeCell ref="E152:E161"/>
    <mergeCell ref="F147:F150"/>
    <mergeCell ref="F152:F161"/>
    <mergeCell ref="A179:A189"/>
    <mergeCell ref="D179:D189"/>
    <mergeCell ref="E179:E189"/>
    <mergeCell ref="A165:A177"/>
    <mergeCell ref="D165:D177"/>
    <mergeCell ref="F110:F113"/>
    <mergeCell ref="F115:F120"/>
    <mergeCell ref="D110:D113"/>
    <mergeCell ref="A122:A124"/>
    <mergeCell ref="D122:D124"/>
    <mergeCell ref="E122:E124"/>
    <mergeCell ref="A126:A133"/>
    <mergeCell ref="D126:D133"/>
    <mergeCell ref="E126:E133"/>
    <mergeCell ref="F122:F124"/>
    <mergeCell ref="F126:F133"/>
    <mergeCell ref="F80:F86"/>
    <mergeCell ref="F88:F95"/>
    <mergeCell ref="A80:A86"/>
    <mergeCell ref="D80:D86"/>
    <mergeCell ref="E97:E99"/>
    <mergeCell ref="A101:A108"/>
    <mergeCell ref="D101:D108"/>
    <mergeCell ref="E101:E108"/>
    <mergeCell ref="F97:F99"/>
    <mergeCell ref="F101:F108"/>
    <mergeCell ref="A97:A99"/>
    <mergeCell ref="D97:D99"/>
    <mergeCell ref="F3:F6"/>
    <mergeCell ref="F8:F11"/>
    <mergeCell ref="A8:A11"/>
    <mergeCell ref="D8:D11"/>
    <mergeCell ref="E59:E64"/>
    <mergeCell ref="A59:A64"/>
    <mergeCell ref="D59:D64"/>
    <mergeCell ref="A37:A45"/>
    <mergeCell ref="D37:D45"/>
    <mergeCell ref="A53:A57"/>
    <mergeCell ref="D53:D57"/>
    <mergeCell ref="A13:A18"/>
    <mergeCell ref="D13:D18"/>
    <mergeCell ref="E13:E18"/>
    <mergeCell ref="D20:D26"/>
    <mergeCell ref="A20:A26"/>
    <mergeCell ref="A28:A35"/>
    <mergeCell ref="D28:D35"/>
    <mergeCell ref="E37:E45"/>
    <mergeCell ref="E47:E51"/>
    <mergeCell ref="A88:A95"/>
    <mergeCell ref="D88:D95"/>
    <mergeCell ref="E88:E95"/>
    <mergeCell ref="E110:E113"/>
    <mergeCell ref="A110:A113"/>
    <mergeCell ref="A115:A120"/>
    <mergeCell ref="D115:D120"/>
    <mergeCell ref="E8:E11"/>
    <mergeCell ref="A3:A6"/>
    <mergeCell ref="D3:D6"/>
    <mergeCell ref="E3:E6"/>
    <mergeCell ref="E115:E120"/>
    <mergeCell ref="F13:F18"/>
    <mergeCell ref="F20:F26"/>
    <mergeCell ref="F28:F35"/>
    <mergeCell ref="F37:F45"/>
    <mergeCell ref="F47:F51"/>
    <mergeCell ref="F53:F57"/>
    <mergeCell ref="F59:F64"/>
    <mergeCell ref="F66:F70"/>
    <mergeCell ref="F72:F78"/>
    <mergeCell ref="E53:E57"/>
    <mergeCell ref="E20:E26"/>
    <mergeCell ref="E28:E35"/>
    <mergeCell ref="A47:A51"/>
    <mergeCell ref="D47:D51"/>
    <mergeCell ref="F249:F254"/>
    <mergeCell ref="F165:F177"/>
    <mergeCell ref="F179:F189"/>
    <mergeCell ref="F191:F197"/>
    <mergeCell ref="F199:F204"/>
    <mergeCell ref="F206:F213"/>
    <mergeCell ref="F215:F220"/>
    <mergeCell ref="F222:F224"/>
    <mergeCell ref="F226:F229"/>
    <mergeCell ref="F231:F239"/>
    <mergeCell ref="F241:F247"/>
    <mergeCell ref="E165:E177"/>
    <mergeCell ref="E66:E70"/>
    <mergeCell ref="A72:A78"/>
    <mergeCell ref="D72:D78"/>
    <mergeCell ref="E72:E78"/>
    <mergeCell ref="A66:A70"/>
    <mergeCell ref="D66:D70"/>
    <mergeCell ref="E80:E86"/>
  </mergeCells>
  <pageMargins left="0.7" right="0.7" top="0.75" bottom="0.75" header="0.3" footer="0.3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base asta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2024-04-30T10:10:42Z</dcterms:modified>
</cp:coreProperties>
</file>